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s2443\Desktop\Web Documents\"/>
    </mc:Choice>
  </mc:AlternateContent>
  <xr:revisionPtr revIDLastSave="0" documentId="8_{D489DDA6-04D7-4353-87D5-80A8D520DFD6}" xr6:coauthVersionLast="47" xr6:coauthVersionMax="47" xr10:uidLastSave="{00000000-0000-0000-0000-000000000000}"/>
  <bookViews>
    <workbookView xWindow="28702" yWindow="-98" windowWidth="28995" windowHeight="15675" xr2:uid="{ADA42DFE-40B2-4670-99B6-57FB1E868B1B}"/>
  </bookViews>
  <sheets>
    <sheet name="PRTF Scale Up Tool" sheetId="2" r:id="rId1"/>
    <sheet name="Data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" i="1"/>
  <c r="C2" i="1" s="1"/>
  <c r="B9" i="2" l="1"/>
  <c r="B2" i="1" s="1"/>
  <c r="C3" i="1" s="1"/>
  <c r="E2" i="1"/>
  <c r="B3" i="1" l="1"/>
  <c r="B4" i="1" s="1"/>
  <c r="E3" i="1"/>
  <c r="C4" i="1" l="1"/>
  <c r="E4" i="1" s="1"/>
  <c r="C5" i="1"/>
  <c r="B5" i="1"/>
  <c r="C6" i="1" l="1"/>
  <c r="B6" i="1"/>
  <c r="E5" i="1"/>
  <c r="C7" i="1" l="1"/>
  <c r="B7" i="1"/>
  <c r="E6" i="1"/>
  <c r="C8" i="1" l="1"/>
  <c r="B8" i="1"/>
  <c r="E7" i="1"/>
  <c r="C9" i="1" l="1"/>
  <c r="B9" i="1"/>
  <c r="E8" i="1"/>
  <c r="B10" i="1" l="1"/>
  <c r="C10" i="1"/>
  <c r="E9" i="1"/>
  <c r="B11" i="1" l="1"/>
  <c r="C11" i="1"/>
  <c r="E10" i="1"/>
  <c r="B12" i="1" l="1"/>
  <c r="C12" i="1"/>
  <c r="E11" i="1"/>
  <c r="C13" i="1" l="1"/>
  <c r="B13" i="1"/>
  <c r="E12" i="1"/>
  <c r="B14" i="1" l="1"/>
  <c r="C14" i="1"/>
  <c r="E13" i="1"/>
  <c r="C15" i="1" l="1"/>
  <c r="B15" i="1"/>
  <c r="E14" i="1"/>
  <c r="C16" i="1" l="1"/>
  <c r="B16" i="1"/>
  <c r="E15" i="1"/>
  <c r="C17" i="1" l="1"/>
  <c r="B17" i="1"/>
  <c r="E16" i="1"/>
  <c r="C18" i="1" l="1"/>
  <c r="B18" i="1"/>
  <c r="E17" i="1"/>
  <c r="C19" i="1" l="1"/>
  <c r="B19" i="1"/>
  <c r="E18" i="1"/>
  <c r="C20" i="1" l="1"/>
  <c r="B20" i="1"/>
  <c r="E19" i="1"/>
  <c r="B21" i="1" l="1"/>
  <c r="C21" i="1"/>
  <c r="E20" i="1"/>
  <c r="C22" i="1" l="1"/>
  <c r="B22" i="1"/>
  <c r="E21" i="1"/>
  <c r="B23" i="1" l="1"/>
  <c r="C23" i="1"/>
  <c r="E22" i="1"/>
  <c r="C24" i="1" l="1"/>
  <c r="B24" i="1"/>
  <c r="E23" i="1"/>
  <c r="C25" i="1" l="1"/>
  <c r="B25" i="1"/>
  <c r="E24" i="1"/>
  <c r="C26" i="1" l="1"/>
  <c r="B26" i="1"/>
  <c r="E25" i="1"/>
  <c r="E26" i="1" l="1"/>
  <c r="B8" i="2" s="1"/>
</calcChain>
</file>

<file path=xl/sharedStrings.xml><?xml version="1.0" encoding="utf-8"?>
<sst xmlns="http://schemas.openxmlformats.org/spreadsheetml/2006/main" count="13" uniqueCount="13">
  <si>
    <t>Period</t>
  </si>
  <si>
    <t>Projected ADC</t>
  </si>
  <si>
    <t>Growth Month</t>
  </si>
  <si>
    <t>Minimum Growth Rate</t>
  </si>
  <si>
    <t>Calculated Minimum New Bed Monthly Expansion Rate:</t>
  </si>
  <si>
    <t>Calculated Payment Qualification Date:</t>
  </si>
  <si>
    <t>Target Met Month</t>
  </si>
  <si>
    <t>PRTF Bed Capacity Scale Up Tool</t>
  </si>
  <si>
    <r>
      <rPr>
        <b/>
        <sz val="11"/>
        <color rgb="FF062F6D"/>
        <rFont val="Aptos Narrow"/>
        <family val="2"/>
        <scheme val="minor"/>
      </rPr>
      <t>Directions</t>
    </r>
    <r>
      <rPr>
        <sz val="11"/>
        <color rgb="FF062F6D"/>
        <rFont val="Aptos Narrow"/>
        <family val="2"/>
        <scheme val="minor"/>
      </rPr>
      <t xml:space="preserve">: Please </t>
    </r>
    <r>
      <rPr>
        <sz val="11"/>
        <color rgb="FFFF0000"/>
        <rFont val="Aptos Narrow"/>
        <family val="2"/>
        <scheme val="minor"/>
      </rPr>
      <t>enter data</t>
    </r>
    <r>
      <rPr>
        <sz val="11"/>
        <color rgb="FF062F6D"/>
        <rFont val="Aptos Narrow"/>
        <family val="2"/>
        <scheme val="minor"/>
      </rPr>
      <t xml:space="preserve"> into the fields below to assess the feasibility of bed capacity scale up.</t>
    </r>
  </si>
  <si>
    <r>
      <rPr>
        <sz val="11"/>
        <color rgb="FFFF0000"/>
        <rFont val="Aptos Narrow"/>
        <family val="2"/>
        <scheme val="minor"/>
      </rPr>
      <t>Enter</t>
    </r>
    <r>
      <rPr>
        <sz val="11"/>
        <color rgb="FF062F6D"/>
        <rFont val="Aptos Narrow"/>
        <family val="2"/>
        <scheme val="minor"/>
      </rPr>
      <t xml:space="preserve"> Bed Expansion Start Date 
(i.e., date bed expansion will begin):</t>
    </r>
  </si>
  <si>
    <r>
      <rPr>
        <sz val="11"/>
        <color rgb="FFFF0000"/>
        <rFont val="Aptos Narrow"/>
        <family val="2"/>
        <scheme val="minor"/>
      </rPr>
      <t>Enter</t>
    </r>
    <r>
      <rPr>
        <sz val="11"/>
        <color rgb="FF062F6D"/>
        <rFont val="Aptos Narrow"/>
        <family val="2"/>
        <scheme val="minor"/>
      </rPr>
      <t xml:space="preserve"> Target Average Monthly Bed Expansion Rate 
(i.e., average number of beds added per month):</t>
    </r>
  </si>
  <si>
    <r>
      <rPr>
        <sz val="11"/>
        <color rgb="FFFF0000"/>
        <rFont val="Aptos Narrow"/>
        <family val="2"/>
        <scheme val="minor"/>
      </rPr>
      <t>Enter</t>
    </r>
    <r>
      <rPr>
        <sz val="11"/>
        <color rgb="FF062F6D"/>
        <rFont val="Aptos Narrow"/>
        <family val="2"/>
        <scheme val="minor"/>
      </rPr>
      <t xml:space="preserve"> Current Medicaid/HMK Average Daily Census:</t>
    </r>
  </si>
  <si>
    <r>
      <rPr>
        <sz val="11"/>
        <color rgb="FFFF0000"/>
        <rFont val="Aptos Narrow"/>
        <family val="2"/>
        <scheme val="minor"/>
      </rPr>
      <t>Enter</t>
    </r>
    <r>
      <rPr>
        <sz val="11"/>
        <color rgb="FF062F6D"/>
        <rFont val="Aptos Narrow"/>
        <family val="2"/>
        <scheme val="minor"/>
      </rPr>
      <t xml:space="preserve"> Target Medicaid/HMK  Average Daily Census: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</si>
</sst>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yyyy"/>
    <numFmt numFmtId="165" formatCode="0.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62F6D"/>
      <name val="Aptos Narrow"/>
      <family val="2"/>
      <scheme val="minor"/>
    </font>
    <font>
      <b/>
      <sz val="16"/>
      <color rgb="FF062F6D"/>
      <name val="Aptos Narrow"/>
      <family val="2"/>
      <scheme val="minor"/>
    </font>
    <font>
      <sz val="11"/>
      <color rgb="FF062F6D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62F6D"/>
      </left>
      <right style="thin">
        <color rgb="FF062F6D"/>
      </right>
      <top style="thin">
        <color rgb="FF062F6D"/>
      </top>
      <bottom style="thin">
        <color rgb="FF062F6D"/>
      </bottom>
      <diagonal/>
    </border>
    <border>
      <left style="thin">
        <color rgb="FF062F6D"/>
      </left>
      <right style="thin">
        <color rgb="FF062F6D"/>
      </right>
      <top style="thin">
        <color rgb="FF062F6D"/>
      </top>
      <bottom/>
      <diagonal/>
    </border>
    <border>
      <left style="thin">
        <color rgb="FF062F6D"/>
      </left>
      <right style="thin">
        <color rgb="FF062F6D"/>
      </right>
      <top/>
      <bottom/>
      <diagonal/>
    </border>
    <border>
      <left style="thin">
        <color rgb="FF062F6D"/>
      </left>
      <right style="thin">
        <color rgb="FF062F6D"/>
      </right>
      <top/>
      <bottom style="thin">
        <color rgb="FF062F6D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 applyProtection="1">
      <protection hidden="1"/>
    </xf>
    <xf numFmtId="165" fontId="0" fillId="0" borderId="0" xfId="0" applyNumberForma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Protection="1">
      <protection hidden="1"/>
    </xf>
    <xf numFmtId="165" fontId="0" fillId="0" borderId="0" xfId="0" applyNumberFormat="1" applyProtection="1">
      <protection hidden="1"/>
    </xf>
    <xf numFmtId="0" fontId="4" fillId="2" borderId="0" xfId="0" applyFont="1" applyFill="1"/>
    <xf numFmtId="0" fontId="0" fillId="2" borderId="0" xfId="0" applyFill="1"/>
    <xf numFmtId="0" fontId="5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/>
    <xf numFmtId="0" fontId="5" fillId="2" borderId="1" xfId="0" applyFont="1" applyFill="1" applyBorder="1" applyAlignment="1">
      <alignment wrapText="1"/>
    </xf>
    <xf numFmtId="0" fontId="1" fillId="2" borderId="2" xfId="0" applyFont="1" applyFill="1" applyBorder="1" applyAlignment="1" applyProtection="1">
      <alignment horizontal="left"/>
      <protection locked="0"/>
    </xf>
    <xf numFmtId="14" fontId="5" fillId="2" borderId="3" xfId="0" applyNumberFormat="1" applyFont="1" applyFill="1" applyBorder="1" applyAlignment="1" applyProtection="1">
      <alignment horizontal="left"/>
      <protection hidden="1"/>
    </xf>
    <xf numFmtId="0" fontId="5" fillId="2" borderId="4" xfId="0" applyFont="1" applyFill="1" applyBorder="1" applyAlignment="1" applyProtection="1">
      <alignment horizontal="left"/>
      <protection hidden="1"/>
    </xf>
    <xf numFmtId="0" fontId="1" fillId="2" borderId="1" xfId="0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1" xfId="0" applyFont="1" applyFill="1" applyBorder="1"/>
  </cellXfs>
  <cellStyles count="1">
    <cellStyle name="Normal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62F6D"/>
      <color rgb="FF95C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en-US"/>
              <a:t>Estimated Average Daily Census Scale-Up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Data!$C$1</c:f>
              <c:strCache>
                <c:ptCount val="1"/>
                <c:pt idx="0">
                  <c:v>Projected ADC</c:v>
                </c:pt>
              </c:strCache>
            </c:strRef>
          </c:tx>
          <c:spPr>
            <a:solidFill>
              <a:srgbClr val="062F6D"/>
            </a:solidFill>
            <a:ln>
              <a:noFill/>
            </a:ln>
            <a:effectLst/>
          </c:spPr>
          <c:invertIfNegative val="0"/>
          <c:cat>
            <c:numRef>
              <c:f>Data!$A$2:$A$26</c:f>
              <c:numCache>
                <c:formatCode>mmm\-yyyy</c:formatCode>
                <c:ptCount val="25"/>
                <c:pt idx="0">
                  <c:v>46174</c:v>
                </c:pt>
                <c:pt idx="1">
                  <c:v>46204</c:v>
                </c:pt>
                <c:pt idx="2">
                  <c:v>46235</c:v>
                </c:pt>
                <c:pt idx="3">
                  <c:v>46266</c:v>
                </c:pt>
                <c:pt idx="4">
                  <c:v>46296</c:v>
                </c:pt>
                <c:pt idx="5">
                  <c:v>46327</c:v>
                </c:pt>
                <c:pt idx="6">
                  <c:v>46357</c:v>
                </c:pt>
                <c:pt idx="7">
                  <c:v>46388</c:v>
                </c:pt>
                <c:pt idx="8">
                  <c:v>46419</c:v>
                </c:pt>
                <c:pt idx="9">
                  <c:v>46447</c:v>
                </c:pt>
                <c:pt idx="10">
                  <c:v>46478</c:v>
                </c:pt>
                <c:pt idx="11">
                  <c:v>46508</c:v>
                </c:pt>
                <c:pt idx="12">
                  <c:v>46539</c:v>
                </c:pt>
                <c:pt idx="13">
                  <c:v>46569</c:v>
                </c:pt>
                <c:pt idx="14">
                  <c:v>46600</c:v>
                </c:pt>
                <c:pt idx="15">
                  <c:v>46631</c:v>
                </c:pt>
                <c:pt idx="16">
                  <c:v>46661</c:v>
                </c:pt>
                <c:pt idx="17">
                  <c:v>46692</c:v>
                </c:pt>
                <c:pt idx="18">
                  <c:v>46722</c:v>
                </c:pt>
                <c:pt idx="19">
                  <c:v>46753</c:v>
                </c:pt>
                <c:pt idx="20">
                  <c:v>46784</c:v>
                </c:pt>
                <c:pt idx="21">
                  <c:v>46813</c:v>
                </c:pt>
                <c:pt idx="22">
                  <c:v>46844</c:v>
                </c:pt>
                <c:pt idx="23">
                  <c:v>46874</c:v>
                </c:pt>
                <c:pt idx="24">
                  <c:v>46905</c:v>
                </c:pt>
              </c:numCache>
            </c:numRef>
          </c:cat>
          <c:val>
            <c:numRef>
              <c:f>Data!$C$2:$C$26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48-469A-A364-63BB88AEC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2630896"/>
        <c:axId val="32642416"/>
      </c:barChart>
      <c:lineChart>
        <c:grouping val="standar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Minimum Growth Rate</c:v>
                </c:pt>
              </c:strCache>
            </c:strRef>
          </c:tx>
          <c:spPr>
            <a:ln w="28575" cap="rnd">
              <a:solidFill>
                <a:srgbClr val="95CAEA"/>
              </a:solidFill>
              <a:round/>
            </a:ln>
            <a:effectLst/>
          </c:spPr>
          <c:marker>
            <c:symbol val="none"/>
          </c:marker>
          <c:cat>
            <c:numRef>
              <c:f>Data!$A$2:$A$26</c:f>
              <c:numCache>
                <c:formatCode>mmm\-yyyy</c:formatCode>
                <c:ptCount val="25"/>
                <c:pt idx="0">
                  <c:v>46174</c:v>
                </c:pt>
                <c:pt idx="1">
                  <c:v>46204</c:v>
                </c:pt>
                <c:pt idx="2">
                  <c:v>46235</c:v>
                </c:pt>
                <c:pt idx="3">
                  <c:v>46266</c:v>
                </c:pt>
                <c:pt idx="4">
                  <c:v>46296</c:v>
                </c:pt>
                <c:pt idx="5">
                  <c:v>46327</c:v>
                </c:pt>
                <c:pt idx="6">
                  <c:v>46357</c:v>
                </c:pt>
                <c:pt idx="7">
                  <c:v>46388</c:v>
                </c:pt>
                <c:pt idx="8">
                  <c:v>46419</c:v>
                </c:pt>
                <c:pt idx="9">
                  <c:v>46447</c:v>
                </c:pt>
                <c:pt idx="10">
                  <c:v>46478</c:v>
                </c:pt>
                <c:pt idx="11">
                  <c:v>46508</c:v>
                </c:pt>
                <c:pt idx="12">
                  <c:v>46539</c:v>
                </c:pt>
                <c:pt idx="13">
                  <c:v>46569</c:v>
                </c:pt>
                <c:pt idx="14">
                  <c:v>46600</c:v>
                </c:pt>
                <c:pt idx="15">
                  <c:v>46631</c:v>
                </c:pt>
                <c:pt idx="16">
                  <c:v>46661</c:v>
                </c:pt>
                <c:pt idx="17">
                  <c:v>46692</c:v>
                </c:pt>
                <c:pt idx="18">
                  <c:v>46722</c:v>
                </c:pt>
                <c:pt idx="19">
                  <c:v>46753</c:v>
                </c:pt>
                <c:pt idx="20">
                  <c:v>46784</c:v>
                </c:pt>
                <c:pt idx="21">
                  <c:v>46813</c:v>
                </c:pt>
                <c:pt idx="22">
                  <c:v>46844</c:v>
                </c:pt>
                <c:pt idx="23">
                  <c:v>46874</c:v>
                </c:pt>
                <c:pt idx="24">
                  <c:v>46905</c:v>
                </c:pt>
              </c:numCache>
            </c:numRef>
          </c:cat>
          <c:val>
            <c:numRef>
              <c:f>Data!$B$2:$B$26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8-469A-A364-63BB88AEC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30896"/>
        <c:axId val="32642416"/>
      </c:lineChart>
      <c:dateAx>
        <c:axId val="3263089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32642416"/>
        <c:crosses val="autoZero"/>
        <c:auto val="1"/>
        <c:lblOffset val="100"/>
        <c:baseTimeUnit val="months"/>
        <c:majorUnit val="3"/>
        <c:majorTimeUnit val="months"/>
      </c:dateAx>
      <c:valAx>
        <c:axId val="32642416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3263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10</xdr:row>
      <xdr:rowOff>66675</xdr:rowOff>
    </xdr:from>
    <xdr:to>
      <xdr:col>2</xdr:col>
      <xdr:colOff>276225</xdr:colOff>
      <xdr:row>29</xdr:row>
      <xdr:rowOff>95250</xdr:rowOff>
    </xdr:to>
    <xdr:graphicFrame macro="">
      <xdr:nvGraphicFramePr>
        <xdr:cNvPr id="4" name="Chart 3" descr="Estimated Average Daily Census Scale-Up">
          <a:extLst>
            <a:ext uri="{FF2B5EF4-FFF2-40B4-BE49-F238E27FC236}">
              <a16:creationId xmlns:a16="http://schemas.microsoft.com/office/drawing/2014/main" id="{0DF5C5E5-1775-476F-A12E-9C898ECDF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3286125</xdr:colOff>
      <xdr:row>0</xdr:row>
      <xdr:rowOff>0</xdr:rowOff>
    </xdr:from>
    <xdr:to>
      <xdr:col>1</xdr:col>
      <xdr:colOff>2159711</xdr:colOff>
      <xdr:row>2</xdr:row>
      <xdr:rowOff>57150</xdr:rowOff>
    </xdr:to>
    <xdr:pic>
      <xdr:nvPicPr>
        <xdr:cNvPr id="2" name="Picture 1" descr="DPHHS logo">
          <a:extLst>
            <a:ext uri="{FF2B5EF4-FFF2-40B4-BE49-F238E27FC236}">
              <a16:creationId xmlns:a16="http://schemas.microsoft.com/office/drawing/2014/main" id="{1D33555A-96BB-EE00-3C29-7B80A0052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11719" t="79306" r="60391" b="4583"/>
        <a:stretch>
          <a:fillRect/>
        </a:stretch>
      </xdr:blipFill>
      <xdr:spPr>
        <a:xfrm>
          <a:off x="3286125" y="0"/>
          <a:ext cx="2169236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8D7D7-7A81-4CDB-ACBE-2D23B046F0DE}">
  <dimension ref="A1:D10"/>
  <sheetViews>
    <sheetView tabSelected="1" workbookViewId="0">
      <selection activeCell="D4" sqref="D4"/>
    </sheetView>
  </sheetViews>
  <sheetFormatPr defaultColWidth="9.1328125" defaultRowHeight="14.25" x14ac:dyDescent="0.45"/>
  <cols>
    <col min="1" max="1" width="49.3984375" style="7" customWidth="1"/>
    <col min="2" max="2" width="42.3984375" style="7" bestFit="1" customWidth="1"/>
    <col min="3" max="3" width="8.265625" style="7" customWidth="1"/>
    <col min="4" max="4" width="50.59765625" style="7" bestFit="1" customWidth="1"/>
    <col min="5" max="5" width="18.73046875" style="7" bestFit="1" customWidth="1"/>
    <col min="6" max="16384" width="9.1328125" style="7"/>
  </cols>
  <sheetData>
    <row r="1" spans="1:4" ht="21" x14ac:dyDescent="0.65">
      <c r="A1" s="6" t="s">
        <v>7</v>
      </c>
    </row>
    <row r="2" spans="1:4" ht="28.5" x14ac:dyDescent="0.45">
      <c r="A2" s="8" t="s">
        <v>8</v>
      </c>
    </row>
    <row r="3" spans="1:4" x14ac:dyDescent="0.45">
      <c r="D3" s="9"/>
    </row>
    <row r="4" spans="1:4" x14ac:dyDescent="0.45">
      <c r="A4" s="19" t="s">
        <v>11</v>
      </c>
      <c r="B4" s="12"/>
    </row>
    <row r="5" spans="1:4" x14ac:dyDescent="0.45">
      <c r="A5" s="19" t="s">
        <v>12</v>
      </c>
      <c r="B5" s="15"/>
    </row>
    <row r="6" spans="1:4" ht="28.5" x14ac:dyDescent="0.45">
      <c r="A6" s="11" t="s">
        <v>9</v>
      </c>
      <c r="B6" s="16"/>
    </row>
    <row r="7" spans="1:4" ht="28.5" x14ac:dyDescent="0.45">
      <c r="A7" s="11" t="s">
        <v>10</v>
      </c>
      <c r="B7" s="15"/>
    </row>
    <row r="8" spans="1:4" x14ac:dyDescent="0.45">
      <c r="A8" s="17" t="s">
        <v>5</v>
      </c>
      <c r="B8" s="13" t="str">
        <f>IF(OR(ISBLANK(B4),ISBLANK(B5),ISBLANK(B6),ISBLANK(B7)),"Enter all values above",_xlfn.IFNA(_xlfn.XLOOKUP(4,Data!E:E,Data!A:A),"Payment Unlikely"))</f>
        <v>Enter all values above</v>
      </c>
    </row>
    <row r="9" spans="1:4" x14ac:dyDescent="0.45">
      <c r="A9" s="18" t="s">
        <v>4</v>
      </c>
      <c r="B9" s="14" t="str">
        <f>IF(OR(ISBLANK(B4),ISBLANK(B5),ISBLANK(B6),ISBLANK(B7)),"Enter all values above",ROUND((B5-B4)/(SUM(Data!$D$2:$D$26)-3),1))</f>
        <v>Enter all values above</v>
      </c>
    </row>
    <row r="10" spans="1:4" x14ac:dyDescent="0.45">
      <c r="B10" s="10"/>
    </row>
  </sheetData>
  <sheetProtection sheet="1" objects="1" scenarios="1"/>
  <conditionalFormatting sqref="B8">
    <cfRule type="cellIs" dxfId="1" priority="3" operator="greaterThan">
      <formula>46934</formula>
    </cfRule>
  </conditionalFormatting>
  <conditionalFormatting sqref="B9">
    <cfRule type="cellIs" dxfId="0" priority="1" operator="equal">
      <formula>"Enter all values above"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9F896-5511-4D71-BB38-5AAC7C604148}">
  <dimension ref="A1:E26"/>
  <sheetViews>
    <sheetView topLeftCell="A3" workbookViewId="0">
      <selection activeCell="B4" sqref="B4:C26"/>
    </sheetView>
  </sheetViews>
  <sheetFormatPr defaultColWidth="9.1328125" defaultRowHeight="14.25" x14ac:dyDescent="0.45"/>
  <cols>
    <col min="1" max="1" width="10.3984375" style="1" bestFit="1" customWidth="1"/>
    <col min="2" max="2" width="9.86328125" style="5" customWidth="1"/>
    <col min="3" max="3" width="9.1328125" style="5"/>
    <col min="4" max="16384" width="9.1328125" style="4"/>
  </cols>
  <sheetData>
    <row r="1" spans="1:5" ht="42.75" x14ac:dyDescent="0.45">
      <c r="A1" s="1" t="s">
        <v>0</v>
      </c>
      <c r="B1" s="2" t="s">
        <v>3</v>
      </c>
      <c r="C1" s="2" t="s">
        <v>1</v>
      </c>
      <c r="D1" s="3" t="s">
        <v>2</v>
      </c>
      <c r="E1" s="3" t="s">
        <v>6</v>
      </c>
    </row>
    <row r="2" spans="1:5" x14ac:dyDescent="0.45">
      <c r="A2" s="1">
        <v>46174</v>
      </c>
      <c r="B2" s="5" t="str">
        <f>IF(OR(ISBLANK('PRTF Scale Up Tool'!$B$4),ISBLANK('PRTF Scale Up Tool'!$B$5),ISBLANK('PRTF Scale Up Tool'!$B$6),ISBLANK('PRTF Scale Up Tool'!$B$7)),"",IF(D2=0,'PRTF Scale Up Tool'!$B$4,'PRTF Scale Up Tool'!$B$4+'PRTF Scale Up Tool'!$B$9))</f>
        <v/>
      </c>
      <c r="C2" s="5" t="str">
        <f>IF(OR(ISBLANK('PRTF Scale Up Tool'!$B$4),ISBLANK('PRTF Scale Up Tool'!$B$5),ISBLANK('PRTF Scale Up Tool'!$B$6),ISBLANK('PRTF Scale Up Tool'!$B$7)),"",IF(D2=0,'PRTF Scale Up Tool'!$B$4,'PRTF Scale Up Tool'!$B$4+'PRTF Scale Up Tool'!$B$7))</f>
        <v/>
      </c>
      <c r="D2" s="4">
        <f>IF(A2&gt;='PRTF Scale Up Tool'!$B$6,1,0)</f>
        <v>1</v>
      </c>
      <c r="E2" s="4">
        <f>IF(C2&gt;='PRTF Scale Up Tool'!B5,1,0)</f>
        <v>1</v>
      </c>
    </row>
    <row r="3" spans="1:5" x14ac:dyDescent="0.45">
      <c r="A3" s="1">
        <v>46204</v>
      </c>
      <c r="B3" s="5" t="str">
        <f>IF(OR(ISBLANK('PRTF Scale Up Tool'!$B$4),ISBLANK('PRTF Scale Up Tool'!$B$5),ISBLANK('PRTF Scale Up Tool'!$B$6),ISBLANK('PRTF Scale Up Tool'!$B$7)),"",IF(D3=0,'PRTF Scale Up Tool'!$B$4,IF(AND(D3=1,D2=0),'PRTF Scale Up Tool'!$B$4+'PRTF Scale Up Tool'!$B$9,IF(Data!B2+'PRTF Scale Up Tool'!$B$9&gt;='PRTF Scale Up Tool'!$B$5,'PRTF Scale Up Tool'!$B$5,Data!B2+'PRTF Scale Up Tool'!$B$9))))</f>
        <v/>
      </c>
      <c r="C3" s="5" t="str">
        <f>IF(OR(ISBLANK('PRTF Scale Up Tool'!$B$4),ISBLANK('PRTF Scale Up Tool'!$B$5),ISBLANK('PRTF Scale Up Tool'!$B$6),ISBLANK('PRTF Scale Up Tool'!$B$7)),"",IF(D3=0,'PRTF Scale Up Tool'!$B$4,IF(AND(D3=1,D2=0),'PRTF Scale Up Tool'!$B$4+'PRTF Scale Up Tool'!$B$7,IF(Data!B2+'PRTF Scale Up Tool'!$B$7&gt;='PRTF Scale Up Tool'!$B$5,'PRTF Scale Up Tool'!$B$5,Data!B2+'PRTF Scale Up Tool'!$B$7))))</f>
        <v/>
      </c>
      <c r="D3" s="4">
        <f>IF(A3&gt;='PRTF Scale Up Tool'!$B$6,1,0)</f>
        <v>1</v>
      </c>
      <c r="E3" s="4">
        <f>IF(AND(E2&gt;=1,C3&gt;='PRTF Scale Up Tool'!$B$5),Data!E2+1,IF(C3&gt;='PRTF Scale Up Tool'!$B$5,1,0))</f>
        <v>2</v>
      </c>
    </row>
    <row r="4" spans="1:5" x14ac:dyDescent="0.45">
      <c r="A4" s="1">
        <v>46235</v>
      </c>
      <c r="B4" s="5" t="str">
        <f>IF(OR(ISBLANK('PRTF Scale Up Tool'!$B$4),ISBLANK('PRTF Scale Up Tool'!$B$5),ISBLANK('PRTF Scale Up Tool'!$B$6),ISBLANK('PRTF Scale Up Tool'!$B$7)),"",IF(D4=0,'PRTF Scale Up Tool'!$B$4,IF(AND(D4=1,D3=0),'PRTF Scale Up Tool'!$B$4+'PRTF Scale Up Tool'!$B$9,IF(Data!B3+'PRTF Scale Up Tool'!$B$9&gt;='PRTF Scale Up Tool'!$B$5,'PRTF Scale Up Tool'!$B$5,Data!B3+'PRTF Scale Up Tool'!$B$9))))</f>
        <v/>
      </c>
      <c r="C4" s="5" t="str">
        <f>IF(OR(ISBLANK('PRTF Scale Up Tool'!$B$4),ISBLANK('PRTF Scale Up Tool'!$B$5),ISBLANK('PRTF Scale Up Tool'!$B$6),ISBLANK('PRTF Scale Up Tool'!$B$7)),"",IF(D4=0,'PRTF Scale Up Tool'!$B$4,IF(AND(D4=1,D3=0),'PRTF Scale Up Tool'!$B$4+'PRTF Scale Up Tool'!$B$7,IF(Data!B3+'PRTF Scale Up Tool'!$B$7&gt;='PRTF Scale Up Tool'!$B$5,'PRTF Scale Up Tool'!$B$5,Data!B3+'PRTF Scale Up Tool'!$B$7))))</f>
        <v/>
      </c>
      <c r="D4" s="4">
        <f>IF(A4&gt;='PRTF Scale Up Tool'!$B$6,1,0)</f>
        <v>1</v>
      </c>
      <c r="E4" s="4">
        <f>IF(AND(E3&gt;=1,C4&gt;='PRTF Scale Up Tool'!$B$5),Data!E3+1,IF(C4&gt;='PRTF Scale Up Tool'!$B$5,1,0))</f>
        <v>3</v>
      </c>
    </row>
    <row r="5" spans="1:5" x14ac:dyDescent="0.45">
      <c r="A5" s="1">
        <v>46266</v>
      </c>
      <c r="B5" s="5" t="str">
        <f>IF(OR(ISBLANK('PRTF Scale Up Tool'!$B$4),ISBLANK('PRTF Scale Up Tool'!$B$5),ISBLANK('PRTF Scale Up Tool'!$B$6),ISBLANK('PRTF Scale Up Tool'!$B$7)),"",IF(D5=0,'PRTF Scale Up Tool'!$B$4,IF(AND(D5=1,D4=0),'PRTF Scale Up Tool'!$B$4+'PRTF Scale Up Tool'!$B$9,IF(Data!B4+'PRTF Scale Up Tool'!$B$9&gt;='PRTF Scale Up Tool'!$B$5,'PRTF Scale Up Tool'!$B$5,Data!B4+'PRTF Scale Up Tool'!$B$9))))</f>
        <v/>
      </c>
      <c r="C5" s="5" t="str">
        <f>IF(OR(ISBLANK('PRTF Scale Up Tool'!$B$4),ISBLANK('PRTF Scale Up Tool'!$B$5),ISBLANK('PRTF Scale Up Tool'!$B$6),ISBLANK('PRTF Scale Up Tool'!$B$7)),"",IF(D5=0,'PRTF Scale Up Tool'!$B$4,IF(AND(D5=1,D4=0),'PRTF Scale Up Tool'!$B$4+'PRTF Scale Up Tool'!$B$7,IF(Data!B4+'PRTF Scale Up Tool'!$B$7&gt;='PRTF Scale Up Tool'!$B$5,'PRTF Scale Up Tool'!$B$5,Data!B4+'PRTF Scale Up Tool'!$B$7))))</f>
        <v/>
      </c>
      <c r="D5" s="4">
        <f>IF(A5&gt;='PRTF Scale Up Tool'!$B$6,1,0)</f>
        <v>1</v>
      </c>
      <c r="E5" s="4">
        <f>IF(AND(E4&gt;=1,C5&gt;='PRTF Scale Up Tool'!$B$5),Data!E4+1,IF(C5&gt;='PRTF Scale Up Tool'!$B$5,1,0))</f>
        <v>4</v>
      </c>
    </row>
    <row r="6" spans="1:5" x14ac:dyDescent="0.45">
      <c r="A6" s="1">
        <v>46296</v>
      </c>
      <c r="B6" s="5" t="str">
        <f>IF(OR(ISBLANK('PRTF Scale Up Tool'!$B$4),ISBLANK('PRTF Scale Up Tool'!$B$5),ISBLANK('PRTF Scale Up Tool'!$B$6),ISBLANK('PRTF Scale Up Tool'!$B$7)),"",IF(D6=0,'PRTF Scale Up Tool'!$B$4,IF(AND(D6=1,D5=0),'PRTF Scale Up Tool'!$B$4+'PRTF Scale Up Tool'!$B$9,IF(Data!B5+'PRTF Scale Up Tool'!$B$9&gt;='PRTF Scale Up Tool'!$B$5,'PRTF Scale Up Tool'!$B$5,Data!B5+'PRTF Scale Up Tool'!$B$9))))</f>
        <v/>
      </c>
      <c r="C6" s="5" t="str">
        <f>IF(OR(ISBLANK('PRTF Scale Up Tool'!$B$4),ISBLANK('PRTF Scale Up Tool'!$B$5),ISBLANK('PRTF Scale Up Tool'!$B$6),ISBLANK('PRTF Scale Up Tool'!$B$7)),"",IF(D6=0,'PRTF Scale Up Tool'!$B$4,IF(AND(D6=1,D5=0),'PRTF Scale Up Tool'!$B$4+'PRTF Scale Up Tool'!$B$7,IF(Data!B5+'PRTF Scale Up Tool'!$B$7&gt;='PRTF Scale Up Tool'!$B$5,'PRTF Scale Up Tool'!$B$5,Data!B5+'PRTF Scale Up Tool'!$B$7))))</f>
        <v/>
      </c>
      <c r="D6" s="4">
        <f>IF(A6&gt;='PRTF Scale Up Tool'!$B$6,1,0)</f>
        <v>1</v>
      </c>
      <c r="E6" s="4">
        <f>IF(AND(E5&gt;=1,C6&gt;='PRTF Scale Up Tool'!$B$5),Data!E5+1,IF(C6&gt;='PRTF Scale Up Tool'!$B$5,1,0))</f>
        <v>5</v>
      </c>
    </row>
    <row r="7" spans="1:5" x14ac:dyDescent="0.45">
      <c r="A7" s="1">
        <v>46327</v>
      </c>
      <c r="B7" s="5" t="str">
        <f>IF(OR(ISBLANK('PRTF Scale Up Tool'!$B$4),ISBLANK('PRTF Scale Up Tool'!$B$5),ISBLANK('PRTF Scale Up Tool'!$B$6),ISBLANK('PRTF Scale Up Tool'!$B$7)),"",IF(D7=0,'PRTF Scale Up Tool'!$B$4,IF(AND(D7=1,D6=0),'PRTF Scale Up Tool'!$B$4+'PRTF Scale Up Tool'!$B$9,IF(Data!B6+'PRTF Scale Up Tool'!$B$9&gt;='PRTF Scale Up Tool'!$B$5,'PRTF Scale Up Tool'!$B$5,Data!B6+'PRTF Scale Up Tool'!$B$9))))</f>
        <v/>
      </c>
      <c r="C7" s="5" t="str">
        <f>IF(OR(ISBLANK('PRTF Scale Up Tool'!$B$4),ISBLANK('PRTF Scale Up Tool'!$B$5),ISBLANK('PRTF Scale Up Tool'!$B$6),ISBLANK('PRTF Scale Up Tool'!$B$7)),"",IF(D7=0,'PRTF Scale Up Tool'!$B$4,IF(AND(D7=1,D6=0),'PRTF Scale Up Tool'!$B$4+'PRTF Scale Up Tool'!$B$7,IF(Data!B6+'PRTF Scale Up Tool'!$B$7&gt;='PRTF Scale Up Tool'!$B$5,'PRTF Scale Up Tool'!$B$5,Data!B6+'PRTF Scale Up Tool'!$B$7))))</f>
        <v/>
      </c>
      <c r="D7" s="4">
        <f>IF(A7&gt;='PRTF Scale Up Tool'!$B$6,1,0)</f>
        <v>1</v>
      </c>
      <c r="E7" s="4">
        <f>IF(AND(E6&gt;=1,C7&gt;='PRTF Scale Up Tool'!$B$5),Data!E6+1,IF(C7&gt;='PRTF Scale Up Tool'!$B$5,1,0))</f>
        <v>6</v>
      </c>
    </row>
    <row r="8" spans="1:5" x14ac:dyDescent="0.45">
      <c r="A8" s="1">
        <v>46357</v>
      </c>
      <c r="B8" s="5" t="str">
        <f>IF(OR(ISBLANK('PRTF Scale Up Tool'!$B$4),ISBLANK('PRTF Scale Up Tool'!$B$5),ISBLANK('PRTF Scale Up Tool'!$B$6),ISBLANK('PRTF Scale Up Tool'!$B$7)),"",IF(D8=0,'PRTF Scale Up Tool'!$B$4,IF(AND(D8=1,D7=0),'PRTF Scale Up Tool'!$B$4+'PRTF Scale Up Tool'!$B$9,IF(Data!B7+'PRTF Scale Up Tool'!$B$9&gt;='PRTF Scale Up Tool'!$B$5,'PRTF Scale Up Tool'!$B$5,Data!B7+'PRTF Scale Up Tool'!$B$9))))</f>
        <v/>
      </c>
      <c r="C8" s="5" t="str">
        <f>IF(OR(ISBLANK('PRTF Scale Up Tool'!$B$4),ISBLANK('PRTF Scale Up Tool'!$B$5),ISBLANK('PRTF Scale Up Tool'!$B$6),ISBLANK('PRTF Scale Up Tool'!$B$7)),"",IF(D8=0,'PRTF Scale Up Tool'!$B$4,IF(AND(D8=1,D7=0),'PRTF Scale Up Tool'!$B$4+'PRTF Scale Up Tool'!$B$7,IF(Data!B7+'PRTF Scale Up Tool'!$B$7&gt;='PRTF Scale Up Tool'!$B$5,'PRTF Scale Up Tool'!$B$5,Data!B7+'PRTF Scale Up Tool'!$B$7))))</f>
        <v/>
      </c>
      <c r="D8" s="4">
        <f>IF(A8&gt;='PRTF Scale Up Tool'!$B$6,1,0)</f>
        <v>1</v>
      </c>
      <c r="E8" s="4">
        <f>IF(AND(E7&gt;=1,C8&gt;='PRTF Scale Up Tool'!$B$5),Data!E7+1,IF(C8&gt;='PRTF Scale Up Tool'!$B$5,1,0))</f>
        <v>7</v>
      </c>
    </row>
    <row r="9" spans="1:5" x14ac:dyDescent="0.45">
      <c r="A9" s="1">
        <v>46388</v>
      </c>
      <c r="B9" s="5" t="str">
        <f>IF(OR(ISBLANK('PRTF Scale Up Tool'!$B$4),ISBLANK('PRTF Scale Up Tool'!$B$5),ISBLANK('PRTF Scale Up Tool'!$B$6),ISBLANK('PRTF Scale Up Tool'!$B$7)),"",IF(D9=0,'PRTF Scale Up Tool'!$B$4,IF(AND(D9=1,D8=0),'PRTF Scale Up Tool'!$B$4+'PRTF Scale Up Tool'!$B$9,IF(Data!B8+'PRTF Scale Up Tool'!$B$9&gt;='PRTF Scale Up Tool'!$B$5,'PRTF Scale Up Tool'!$B$5,Data!B8+'PRTF Scale Up Tool'!$B$9))))</f>
        <v/>
      </c>
      <c r="C9" s="5" t="str">
        <f>IF(OR(ISBLANK('PRTF Scale Up Tool'!$B$4),ISBLANK('PRTF Scale Up Tool'!$B$5),ISBLANK('PRTF Scale Up Tool'!$B$6),ISBLANK('PRTF Scale Up Tool'!$B$7)),"",IF(D9=0,'PRTF Scale Up Tool'!$B$4,IF(AND(D9=1,D8=0),'PRTF Scale Up Tool'!$B$4+'PRTF Scale Up Tool'!$B$7,IF(Data!B8+'PRTF Scale Up Tool'!$B$7&gt;='PRTF Scale Up Tool'!$B$5,'PRTF Scale Up Tool'!$B$5,Data!B8+'PRTF Scale Up Tool'!$B$7))))</f>
        <v/>
      </c>
      <c r="D9" s="4">
        <f>IF(A9&gt;='PRTF Scale Up Tool'!$B$6,1,0)</f>
        <v>1</v>
      </c>
      <c r="E9" s="4">
        <f>IF(AND(E8&gt;=1,C9&gt;='PRTF Scale Up Tool'!$B$5),Data!E8+1,IF(C9&gt;='PRTF Scale Up Tool'!$B$5,1,0))</f>
        <v>8</v>
      </c>
    </row>
    <row r="10" spans="1:5" x14ac:dyDescent="0.45">
      <c r="A10" s="1">
        <v>46419</v>
      </c>
      <c r="B10" s="5" t="str">
        <f>IF(OR(ISBLANK('PRTF Scale Up Tool'!$B$4),ISBLANK('PRTF Scale Up Tool'!$B$5),ISBLANK('PRTF Scale Up Tool'!$B$6),ISBLANK('PRTF Scale Up Tool'!$B$7)),"",IF(D10=0,'PRTF Scale Up Tool'!$B$4,IF(AND(D10=1,D9=0),'PRTF Scale Up Tool'!$B$4+'PRTF Scale Up Tool'!$B$9,IF(Data!B9+'PRTF Scale Up Tool'!$B$9&gt;='PRTF Scale Up Tool'!$B$5,'PRTF Scale Up Tool'!$B$5,Data!B9+'PRTF Scale Up Tool'!$B$9))))</f>
        <v/>
      </c>
      <c r="C10" s="5" t="str">
        <f>IF(OR(ISBLANK('PRTF Scale Up Tool'!$B$4),ISBLANK('PRTF Scale Up Tool'!$B$5),ISBLANK('PRTF Scale Up Tool'!$B$6),ISBLANK('PRTF Scale Up Tool'!$B$7)),"",IF(D10=0,'PRTF Scale Up Tool'!$B$4,IF(AND(D10=1,D9=0),'PRTF Scale Up Tool'!$B$4+'PRTF Scale Up Tool'!$B$7,IF(Data!B9+'PRTF Scale Up Tool'!$B$7&gt;='PRTF Scale Up Tool'!$B$5,'PRTF Scale Up Tool'!$B$5,Data!B9+'PRTF Scale Up Tool'!$B$7))))</f>
        <v/>
      </c>
      <c r="D10" s="4">
        <f>IF(A10&gt;='PRTF Scale Up Tool'!$B$6,1,0)</f>
        <v>1</v>
      </c>
      <c r="E10" s="4">
        <f>IF(AND(E9&gt;=1,C10&gt;='PRTF Scale Up Tool'!$B$5),Data!E9+1,IF(C10&gt;='PRTF Scale Up Tool'!$B$5,1,0))</f>
        <v>9</v>
      </c>
    </row>
    <row r="11" spans="1:5" x14ac:dyDescent="0.45">
      <c r="A11" s="1">
        <v>46447</v>
      </c>
      <c r="B11" s="5" t="str">
        <f>IF(OR(ISBLANK('PRTF Scale Up Tool'!$B$4),ISBLANK('PRTF Scale Up Tool'!$B$5),ISBLANK('PRTF Scale Up Tool'!$B$6),ISBLANK('PRTF Scale Up Tool'!$B$7)),"",IF(D11=0,'PRTF Scale Up Tool'!$B$4,IF(AND(D11=1,D10=0),'PRTF Scale Up Tool'!$B$4+'PRTF Scale Up Tool'!$B$9,IF(Data!B10+'PRTF Scale Up Tool'!$B$9&gt;='PRTF Scale Up Tool'!$B$5,'PRTF Scale Up Tool'!$B$5,Data!B10+'PRTF Scale Up Tool'!$B$9))))</f>
        <v/>
      </c>
      <c r="C11" s="5" t="str">
        <f>IF(OR(ISBLANK('PRTF Scale Up Tool'!$B$4),ISBLANK('PRTF Scale Up Tool'!$B$5),ISBLANK('PRTF Scale Up Tool'!$B$6),ISBLANK('PRTF Scale Up Tool'!$B$7)),"",IF(D11=0,'PRTF Scale Up Tool'!$B$4,IF(AND(D11=1,D10=0),'PRTF Scale Up Tool'!$B$4+'PRTF Scale Up Tool'!$B$7,IF(Data!B10+'PRTF Scale Up Tool'!$B$7&gt;='PRTF Scale Up Tool'!$B$5,'PRTF Scale Up Tool'!$B$5,Data!B10+'PRTF Scale Up Tool'!$B$7))))</f>
        <v/>
      </c>
      <c r="D11" s="4">
        <f>IF(A11&gt;='PRTF Scale Up Tool'!$B$6,1,0)</f>
        <v>1</v>
      </c>
      <c r="E11" s="4">
        <f>IF(AND(E10&gt;=1,C11&gt;='PRTF Scale Up Tool'!$B$5),Data!E10+1,IF(C11&gt;='PRTF Scale Up Tool'!$B$5,1,0))</f>
        <v>10</v>
      </c>
    </row>
    <row r="12" spans="1:5" x14ac:dyDescent="0.45">
      <c r="A12" s="1">
        <v>46478</v>
      </c>
      <c r="B12" s="5" t="str">
        <f>IF(OR(ISBLANK('PRTF Scale Up Tool'!$B$4),ISBLANK('PRTF Scale Up Tool'!$B$5),ISBLANK('PRTF Scale Up Tool'!$B$6),ISBLANK('PRTF Scale Up Tool'!$B$7)),"",IF(D12=0,'PRTF Scale Up Tool'!$B$4,IF(AND(D12=1,D11=0),'PRTF Scale Up Tool'!$B$4+'PRTF Scale Up Tool'!$B$9,IF(Data!B11+'PRTF Scale Up Tool'!$B$9&gt;='PRTF Scale Up Tool'!$B$5,'PRTF Scale Up Tool'!$B$5,Data!B11+'PRTF Scale Up Tool'!$B$9))))</f>
        <v/>
      </c>
      <c r="C12" s="5" t="str">
        <f>IF(OR(ISBLANK('PRTF Scale Up Tool'!$B$4),ISBLANK('PRTF Scale Up Tool'!$B$5),ISBLANK('PRTF Scale Up Tool'!$B$6),ISBLANK('PRTF Scale Up Tool'!$B$7)),"",IF(D12=0,'PRTF Scale Up Tool'!$B$4,IF(AND(D12=1,D11=0),'PRTF Scale Up Tool'!$B$4+'PRTF Scale Up Tool'!$B$7,IF(Data!B11+'PRTF Scale Up Tool'!$B$7&gt;='PRTF Scale Up Tool'!$B$5,'PRTF Scale Up Tool'!$B$5,Data!B11+'PRTF Scale Up Tool'!$B$7))))</f>
        <v/>
      </c>
      <c r="D12" s="4">
        <f>IF(A12&gt;='PRTF Scale Up Tool'!$B$6,1,0)</f>
        <v>1</v>
      </c>
      <c r="E12" s="4">
        <f>IF(AND(E11&gt;=1,C12&gt;='PRTF Scale Up Tool'!$B$5),Data!E11+1,IF(C12&gt;='PRTF Scale Up Tool'!$B$5,1,0))</f>
        <v>11</v>
      </c>
    </row>
    <row r="13" spans="1:5" x14ac:dyDescent="0.45">
      <c r="A13" s="1">
        <v>46508</v>
      </c>
      <c r="B13" s="5" t="str">
        <f>IF(OR(ISBLANK('PRTF Scale Up Tool'!$B$4),ISBLANK('PRTF Scale Up Tool'!$B$5),ISBLANK('PRTF Scale Up Tool'!$B$6),ISBLANK('PRTF Scale Up Tool'!$B$7)),"",IF(D13=0,'PRTF Scale Up Tool'!$B$4,IF(AND(D13=1,D12=0),'PRTF Scale Up Tool'!$B$4+'PRTF Scale Up Tool'!$B$9,IF(Data!B12+'PRTF Scale Up Tool'!$B$9&gt;='PRTF Scale Up Tool'!$B$5,'PRTF Scale Up Tool'!$B$5,Data!B12+'PRTF Scale Up Tool'!$B$9))))</f>
        <v/>
      </c>
      <c r="C13" s="5" t="str">
        <f>IF(OR(ISBLANK('PRTF Scale Up Tool'!$B$4),ISBLANK('PRTF Scale Up Tool'!$B$5),ISBLANK('PRTF Scale Up Tool'!$B$6),ISBLANK('PRTF Scale Up Tool'!$B$7)),"",IF(D13=0,'PRTF Scale Up Tool'!$B$4,IF(AND(D13=1,D12=0),'PRTF Scale Up Tool'!$B$4+'PRTF Scale Up Tool'!$B$7,IF(Data!B12+'PRTF Scale Up Tool'!$B$7&gt;='PRTF Scale Up Tool'!$B$5,'PRTF Scale Up Tool'!$B$5,Data!B12+'PRTF Scale Up Tool'!$B$7))))</f>
        <v/>
      </c>
      <c r="D13" s="4">
        <f>IF(A13&gt;='PRTF Scale Up Tool'!$B$6,1,0)</f>
        <v>1</v>
      </c>
      <c r="E13" s="4">
        <f>IF(AND(E12&gt;=1,C13&gt;='PRTF Scale Up Tool'!$B$5),Data!E12+1,IF(C13&gt;='PRTF Scale Up Tool'!$B$5,1,0))</f>
        <v>12</v>
      </c>
    </row>
    <row r="14" spans="1:5" x14ac:dyDescent="0.45">
      <c r="A14" s="1">
        <v>46539</v>
      </c>
      <c r="B14" s="5" t="str">
        <f>IF(OR(ISBLANK('PRTF Scale Up Tool'!$B$4),ISBLANK('PRTF Scale Up Tool'!$B$5),ISBLANK('PRTF Scale Up Tool'!$B$6),ISBLANK('PRTF Scale Up Tool'!$B$7)),"",IF(D14=0,'PRTF Scale Up Tool'!$B$4,IF(AND(D14=1,D13=0),'PRTF Scale Up Tool'!$B$4+'PRTF Scale Up Tool'!$B$9,IF(Data!B13+'PRTF Scale Up Tool'!$B$9&gt;='PRTF Scale Up Tool'!$B$5,'PRTF Scale Up Tool'!$B$5,Data!B13+'PRTF Scale Up Tool'!$B$9))))</f>
        <v/>
      </c>
      <c r="C14" s="5" t="str">
        <f>IF(OR(ISBLANK('PRTF Scale Up Tool'!$B$4),ISBLANK('PRTF Scale Up Tool'!$B$5),ISBLANK('PRTF Scale Up Tool'!$B$6),ISBLANK('PRTF Scale Up Tool'!$B$7)),"",IF(D14=0,'PRTF Scale Up Tool'!$B$4,IF(AND(D14=1,D13=0),'PRTF Scale Up Tool'!$B$4+'PRTF Scale Up Tool'!$B$7,IF(Data!B13+'PRTF Scale Up Tool'!$B$7&gt;='PRTF Scale Up Tool'!$B$5,'PRTF Scale Up Tool'!$B$5,Data!B13+'PRTF Scale Up Tool'!$B$7))))</f>
        <v/>
      </c>
      <c r="D14" s="4">
        <f>IF(A14&gt;='PRTF Scale Up Tool'!$B$6,1,0)</f>
        <v>1</v>
      </c>
      <c r="E14" s="4">
        <f>IF(AND(E13&gt;=1,C14&gt;='PRTF Scale Up Tool'!$B$5),Data!E13+1,IF(C14&gt;='PRTF Scale Up Tool'!$B$5,1,0))</f>
        <v>13</v>
      </c>
    </row>
    <row r="15" spans="1:5" x14ac:dyDescent="0.45">
      <c r="A15" s="1">
        <v>46569</v>
      </c>
      <c r="B15" s="5" t="str">
        <f>IF(OR(ISBLANK('PRTF Scale Up Tool'!$B$4),ISBLANK('PRTF Scale Up Tool'!$B$5),ISBLANK('PRTF Scale Up Tool'!$B$6),ISBLANK('PRTF Scale Up Tool'!$B$7)),"",IF(D15=0,'PRTF Scale Up Tool'!$B$4,IF(AND(D15=1,D14=0),'PRTF Scale Up Tool'!$B$4+'PRTF Scale Up Tool'!$B$9,IF(Data!B14+'PRTF Scale Up Tool'!$B$9&gt;='PRTF Scale Up Tool'!$B$5,'PRTF Scale Up Tool'!$B$5,Data!B14+'PRTF Scale Up Tool'!$B$9))))</f>
        <v/>
      </c>
      <c r="C15" s="5" t="str">
        <f>IF(OR(ISBLANK('PRTF Scale Up Tool'!$B$4),ISBLANK('PRTF Scale Up Tool'!$B$5),ISBLANK('PRTF Scale Up Tool'!$B$6),ISBLANK('PRTF Scale Up Tool'!$B$7)),"",IF(D15=0,'PRTF Scale Up Tool'!$B$4,IF(AND(D15=1,D14=0),'PRTF Scale Up Tool'!$B$4+'PRTF Scale Up Tool'!$B$7,IF(Data!B14+'PRTF Scale Up Tool'!$B$7&gt;='PRTF Scale Up Tool'!$B$5,'PRTF Scale Up Tool'!$B$5,Data!B14+'PRTF Scale Up Tool'!$B$7))))</f>
        <v/>
      </c>
      <c r="D15" s="4">
        <f>IF(A15&gt;='PRTF Scale Up Tool'!$B$6,1,0)</f>
        <v>1</v>
      </c>
      <c r="E15" s="4">
        <f>IF(AND(E14&gt;=1,C15&gt;='PRTF Scale Up Tool'!$B$5),Data!E14+1,IF(C15&gt;='PRTF Scale Up Tool'!$B$5,1,0))</f>
        <v>14</v>
      </c>
    </row>
    <row r="16" spans="1:5" x14ac:dyDescent="0.45">
      <c r="A16" s="1">
        <v>46600</v>
      </c>
      <c r="B16" s="5" t="str">
        <f>IF(OR(ISBLANK('PRTF Scale Up Tool'!$B$4),ISBLANK('PRTF Scale Up Tool'!$B$5),ISBLANK('PRTF Scale Up Tool'!$B$6),ISBLANK('PRTF Scale Up Tool'!$B$7)),"",IF(D16=0,'PRTF Scale Up Tool'!$B$4,IF(AND(D16=1,D15=0),'PRTF Scale Up Tool'!$B$4+'PRTF Scale Up Tool'!$B$9,IF(Data!B15+'PRTF Scale Up Tool'!$B$9&gt;='PRTF Scale Up Tool'!$B$5,'PRTF Scale Up Tool'!$B$5,Data!B15+'PRTF Scale Up Tool'!$B$9))))</f>
        <v/>
      </c>
      <c r="C16" s="5" t="str">
        <f>IF(OR(ISBLANK('PRTF Scale Up Tool'!$B$4),ISBLANK('PRTF Scale Up Tool'!$B$5),ISBLANK('PRTF Scale Up Tool'!$B$6),ISBLANK('PRTF Scale Up Tool'!$B$7)),"",IF(D16=0,'PRTF Scale Up Tool'!$B$4,IF(AND(D16=1,D15=0),'PRTF Scale Up Tool'!$B$4+'PRTF Scale Up Tool'!$B$7,IF(Data!B15+'PRTF Scale Up Tool'!$B$7&gt;='PRTF Scale Up Tool'!$B$5,'PRTF Scale Up Tool'!$B$5,Data!B15+'PRTF Scale Up Tool'!$B$7))))</f>
        <v/>
      </c>
      <c r="D16" s="4">
        <f>IF(A16&gt;='PRTF Scale Up Tool'!$B$6,1,0)</f>
        <v>1</v>
      </c>
      <c r="E16" s="4">
        <f>IF(AND(E15&gt;=1,C16&gt;='PRTF Scale Up Tool'!$B$5),Data!E15+1,IF(C16&gt;='PRTF Scale Up Tool'!$B$5,1,0))</f>
        <v>15</v>
      </c>
    </row>
    <row r="17" spans="1:5" x14ac:dyDescent="0.45">
      <c r="A17" s="1">
        <v>46631</v>
      </c>
      <c r="B17" s="5" t="str">
        <f>IF(OR(ISBLANK('PRTF Scale Up Tool'!$B$4),ISBLANK('PRTF Scale Up Tool'!$B$5),ISBLANK('PRTF Scale Up Tool'!$B$6),ISBLANK('PRTF Scale Up Tool'!$B$7)),"",IF(D17=0,'PRTF Scale Up Tool'!$B$4,IF(AND(D17=1,D16=0),'PRTF Scale Up Tool'!$B$4+'PRTF Scale Up Tool'!$B$9,IF(Data!B16+'PRTF Scale Up Tool'!$B$9&gt;='PRTF Scale Up Tool'!$B$5,'PRTF Scale Up Tool'!$B$5,Data!B16+'PRTF Scale Up Tool'!$B$9))))</f>
        <v/>
      </c>
      <c r="C17" s="5" t="str">
        <f>IF(OR(ISBLANK('PRTF Scale Up Tool'!$B$4),ISBLANK('PRTF Scale Up Tool'!$B$5),ISBLANK('PRTF Scale Up Tool'!$B$6),ISBLANK('PRTF Scale Up Tool'!$B$7)),"",IF(D17=0,'PRTF Scale Up Tool'!$B$4,IF(AND(D17=1,D16=0),'PRTF Scale Up Tool'!$B$4+'PRTF Scale Up Tool'!$B$7,IF(Data!B16+'PRTF Scale Up Tool'!$B$7&gt;='PRTF Scale Up Tool'!$B$5,'PRTF Scale Up Tool'!$B$5,Data!B16+'PRTF Scale Up Tool'!$B$7))))</f>
        <v/>
      </c>
      <c r="D17" s="4">
        <f>IF(A17&gt;='PRTF Scale Up Tool'!$B$6,1,0)</f>
        <v>1</v>
      </c>
      <c r="E17" s="4">
        <f>IF(AND(E16&gt;=1,C17&gt;='PRTF Scale Up Tool'!$B$5),Data!E16+1,IF(C17&gt;='PRTF Scale Up Tool'!$B$5,1,0))</f>
        <v>16</v>
      </c>
    </row>
    <row r="18" spans="1:5" x14ac:dyDescent="0.45">
      <c r="A18" s="1">
        <v>46661</v>
      </c>
      <c r="B18" s="5" t="str">
        <f>IF(OR(ISBLANK('PRTF Scale Up Tool'!$B$4),ISBLANK('PRTF Scale Up Tool'!$B$5),ISBLANK('PRTF Scale Up Tool'!$B$6),ISBLANK('PRTF Scale Up Tool'!$B$7)),"",IF(D18=0,'PRTF Scale Up Tool'!$B$4,IF(AND(D18=1,D17=0),'PRTF Scale Up Tool'!$B$4+'PRTF Scale Up Tool'!$B$9,IF(Data!B17+'PRTF Scale Up Tool'!$B$9&gt;='PRTF Scale Up Tool'!$B$5,'PRTF Scale Up Tool'!$B$5,Data!B17+'PRTF Scale Up Tool'!$B$9))))</f>
        <v/>
      </c>
      <c r="C18" s="5" t="str">
        <f>IF(OR(ISBLANK('PRTF Scale Up Tool'!$B$4),ISBLANK('PRTF Scale Up Tool'!$B$5),ISBLANK('PRTF Scale Up Tool'!$B$6),ISBLANK('PRTF Scale Up Tool'!$B$7)),"",IF(D18=0,'PRTF Scale Up Tool'!$B$4,IF(AND(D18=1,D17=0),'PRTF Scale Up Tool'!$B$4+'PRTF Scale Up Tool'!$B$7,IF(Data!B17+'PRTF Scale Up Tool'!$B$7&gt;='PRTF Scale Up Tool'!$B$5,'PRTF Scale Up Tool'!$B$5,Data!B17+'PRTF Scale Up Tool'!$B$7))))</f>
        <v/>
      </c>
      <c r="D18" s="4">
        <f>IF(A18&gt;='PRTF Scale Up Tool'!$B$6,1,0)</f>
        <v>1</v>
      </c>
      <c r="E18" s="4">
        <f>IF(AND(E17&gt;=1,C18&gt;='PRTF Scale Up Tool'!$B$5),Data!E17+1,IF(C18&gt;='PRTF Scale Up Tool'!$B$5,1,0))</f>
        <v>17</v>
      </c>
    </row>
    <row r="19" spans="1:5" x14ac:dyDescent="0.45">
      <c r="A19" s="1">
        <v>46692</v>
      </c>
      <c r="B19" s="5" t="str">
        <f>IF(OR(ISBLANK('PRTF Scale Up Tool'!$B$4),ISBLANK('PRTF Scale Up Tool'!$B$5),ISBLANK('PRTF Scale Up Tool'!$B$6),ISBLANK('PRTF Scale Up Tool'!$B$7)),"",IF(D19=0,'PRTF Scale Up Tool'!$B$4,IF(AND(D19=1,D18=0),'PRTF Scale Up Tool'!$B$4+'PRTF Scale Up Tool'!$B$9,IF(Data!B18+'PRTF Scale Up Tool'!$B$9&gt;='PRTF Scale Up Tool'!$B$5,'PRTF Scale Up Tool'!$B$5,Data!B18+'PRTF Scale Up Tool'!$B$9))))</f>
        <v/>
      </c>
      <c r="C19" s="5" t="str">
        <f>IF(OR(ISBLANK('PRTF Scale Up Tool'!$B$4),ISBLANK('PRTF Scale Up Tool'!$B$5),ISBLANK('PRTF Scale Up Tool'!$B$6),ISBLANK('PRTF Scale Up Tool'!$B$7)),"",IF(D19=0,'PRTF Scale Up Tool'!$B$4,IF(AND(D19=1,D18=0),'PRTF Scale Up Tool'!$B$4+'PRTF Scale Up Tool'!$B$7,IF(Data!B18+'PRTF Scale Up Tool'!$B$7&gt;='PRTF Scale Up Tool'!$B$5,'PRTF Scale Up Tool'!$B$5,Data!B18+'PRTF Scale Up Tool'!$B$7))))</f>
        <v/>
      </c>
      <c r="D19" s="4">
        <f>IF(A19&gt;='PRTF Scale Up Tool'!$B$6,1,0)</f>
        <v>1</v>
      </c>
      <c r="E19" s="4">
        <f>IF(AND(E18&gt;=1,C19&gt;='PRTF Scale Up Tool'!$B$5),Data!E18+1,IF(C19&gt;='PRTF Scale Up Tool'!$B$5,1,0))</f>
        <v>18</v>
      </c>
    </row>
    <row r="20" spans="1:5" x14ac:dyDescent="0.45">
      <c r="A20" s="1">
        <v>46722</v>
      </c>
      <c r="B20" s="5" t="str">
        <f>IF(OR(ISBLANK('PRTF Scale Up Tool'!$B$4),ISBLANK('PRTF Scale Up Tool'!$B$5),ISBLANK('PRTF Scale Up Tool'!$B$6),ISBLANK('PRTF Scale Up Tool'!$B$7)),"",IF(D20=0,'PRTF Scale Up Tool'!$B$4,IF(AND(D20=1,D19=0),'PRTF Scale Up Tool'!$B$4+'PRTF Scale Up Tool'!$B$9,IF(Data!B19+'PRTF Scale Up Tool'!$B$9&gt;='PRTF Scale Up Tool'!$B$5,'PRTF Scale Up Tool'!$B$5,Data!B19+'PRTF Scale Up Tool'!$B$9))))</f>
        <v/>
      </c>
      <c r="C20" s="5" t="str">
        <f>IF(OR(ISBLANK('PRTF Scale Up Tool'!$B$4),ISBLANK('PRTF Scale Up Tool'!$B$5),ISBLANK('PRTF Scale Up Tool'!$B$6),ISBLANK('PRTF Scale Up Tool'!$B$7)),"",IF(D20=0,'PRTF Scale Up Tool'!$B$4,IF(AND(D20=1,D19=0),'PRTF Scale Up Tool'!$B$4+'PRTF Scale Up Tool'!$B$7,IF(Data!B19+'PRTF Scale Up Tool'!$B$7&gt;='PRTF Scale Up Tool'!$B$5,'PRTF Scale Up Tool'!$B$5,Data!B19+'PRTF Scale Up Tool'!$B$7))))</f>
        <v/>
      </c>
      <c r="D20" s="4">
        <f>IF(A20&gt;='PRTF Scale Up Tool'!$B$6,1,0)</f>
        <v>1</v>
      </c>
      <c r="E20" s="4">
        <f>IF(AND(E19&gt;=1,C20&gt;='PRTF Scale Up Tool'!$B$5),Data!E19+1,IF(C20&gt;='PRTF Scale Up Tool'!$B$5,1,0))</f>
        <v>19</v>
      </c>
    </row>
    <row r="21" spans="1:5" x14ac:dyDescent="0.45">
      <c r="A21" s="1">
        <v>46753</v>
      </c>
      <c r="B21" s="5" t="str">
        <f>IF(OR(ISBLANK('PRTF Scale Up Tool'!$B$4),ISBLANK('PRTF Scale Up Tool'!$B$5),ISBLANK('PRTF Scale Up Tool'!$B$6),ISBLANK('PRTF Scale Up Tool'!$B$7)),"",IF(D21=0,'PRTF Scale Up Tool'!$B$4,IF(AND(D21=1,D20=0),'PRTF Scale Up Tool'!$B$4+'PRTF Scale Up Tool'!$B$9,IF(Data!B20+'PRTF Scale Up Tool'!$B$9&gt;='PRTF Scale Up Tool'!$B$5,'PRTF Scale Up Tool'!$B$5,Data!B20+'PRTF Scale Up Tool'!$B$9))))</f>
        <v/>
      </c>
      <c r="C21" s="5" t="str">
        <f>IF(OR(ISBLANK('PRTF Scale Up Tool'!$B$4),ISBLANK('PRTF Scale Up Tool'!$B$5),ISBLANK('PRTF Scale Up Tool'!$B$6),ISBLANK('PRTF Scale Up Tool'!$B$7)),"",IF(D21=0,'PRTF Scale Up Tool'!$B$4,IF(AND(D21=1,D20=0),'PRTF Scale Up Tool'!$B$4+'PRTF Scale Up Tool'!$B$7,IF(Data!B20+'PRTF Scale Up Tool'!$B$7&gt;='PRTF Scale Up Tool'!$B$5,'PRTF Scale Up Tool'!$B$5,Data!B20+'PRTF Scale Up Tool'!$B$7))))</f>
        <v/>
      </c>
      <c r="D21" s="4">
        <f>IF(A21&gt;='PRTF Scale Up Tool'!$B$6,1,0)</f>
        <v>1</v>
      </c>
      <c r="E21" s="4">
        <f>IF(AND(E20&gt;=1,C21&gt;='PRTF Scale Up Tool'!$B$5),Data!E20+1,IF(C21&gt;='PRTF Scale Up Tool'!$B$5,1,0))</f>
        <v>20</v>
      </c>
    </row>
    <row r="22" spans="1:5" x14ac:dyDescent="0.45">
      <c r="A22" s="1">
        <v>46784</v>
      </c>
      <c r="B22" s="5" t="str">
        <f>IF(OR(ISBLANK('PRTF Scale Up Tool'!$B$4),ISBLANK('PRTF Scale Up Tool'!$B$5),ISBLANK('PRTF Scale Up Tool'!$B$6),ISBLANK('PRTF Scale Up Tool'!$B$7)),"",IF(D22=0,'PRTF Scale Up Tool'!$B$4,IF(AND(D22=1,D21=0),'PRTF Scale Up Tool'!$B$4+'PRTF Scale Up Tool'!$B$9,IF(Data!B21+'PRTF Scale Up Tool'!$B$9&gt;='PRTF Scale Up Tool'!$B$5,'PRTF Scale Up Tool'!$B$5,Data!B21+'PRTF Scale Up Tool'!$B$9))))</f>
        <v/>
      </c>
      <c r="C22" s="5" t="str">
        <f>IF(OR(ISBLANK('PRTF Scale Up Tool'!$B$4),ISBLANK('PRTF Scale Up Tool'!$B$5),ISBLANK('PRTF Scale Up Tool'!$B$6),ISBLANK('PRTF Scale Up Tool'!$B$7)),"",IF(D22=0,'PRTF Scale Up Tool'!$B$4,IF(AND(D22=1,D21=0),'PRTF Scale Up Tool'!$B$4+'PRTF Scale Up Tool'!$B$7,IF(Data!B21+'PRTF Scale Up Tool'!$B$7&gt;='PRTF Scale Up Tool'!$B$5,'PRTF Scale Up Tool'!$B$5,Data!B21+'PRTF Scale Up Tool'!$B$7))))</f>
        <v/>
      </c>
      <c r="D22" s="4">
        <f>IF(A22&gt;='PRTF Scale Up Tool'!$B$6,1,0)</f>
        <v>1</v>
      </c>
      <c r="E22" s="4">
        <f>IF(AND(E21&gt;=1,C22&gt;='PRTF Scale Up Tool'!$B$5),Data!E21+1,IF(C22&gt;='PRTF Scale Up Tool'!$B$5,1,0))</f>
        <v>21</v>
      </c>
    </row>
    <row r="23" spans="1:5" x14ac:dyDescent="0.45">
      <c r="A23" s="1">
        <v>46813</v>
      </c>
      <c r="B23" s="5" t="str">
        <f>IF(OR(ISBLANK('PRTF Scale Up Tool'!$B$4),ISBLANK('PRTF Scale Up Tool'!$B$5),ISBLANK('PRTF Scale Up Tool'!$B$6),ISBLANK('PRTF Scale Up Tool'!$B$7)),"",IF(D23=0,'PRTF Scale Up Tool'!$B$4,IF(AND(D23=1,D22=0),'PRTF Scale Up Tool'!$B$4+'PRTF Scale Up Tool'!$B$9,IF(Data!B22+'PRTF Scale Up Tool'!$B$9&gt;='PRTF Scale Up Tool'!$B$5,'PRTF Scale Up Tool'!$B$5,Data!B22+'PRTF Scale Up Tool'!$B$9))))</f>
        <v/>
      </c>
      <c r="C23" s="5" t="str">
        <f>IF(OR(ISBLANK('PRTF Scale Up Tool'!$B$4),ISBLANK('PRTF Scale Up Tool'!$B$5),ISBLANK('PRTF Scale Up Tool'!$B$6),ISBLANK('PRTF Scale Up Tool'!$B$7)),"",IF(D23=0,'PRTF Scale Up Tool'!$B$4,IF(AND(D23=1,D22=0),'PRTF Scale Up Tool'!$B$4+'PRTF Scale Up Tool'!$B$7,IF(Data!B22+'PRTF Scale Up Tool'!$B$7&gt;='PRTF Scale Up Tool'!$B$5,'PRTF Scale Up Tool'!$B$5,Data!B22+'PRTF Scale Up Tool'!$B$7))))</f>
        <v/>
      </c>
      <c r="D23" s="4">
        <f>IF(A23&gt;='PRTF Scale Up Tool'!$B$6,1,0)</f>
        <v>1</v>
      </c>
      <c r="E23" s="4">
        <f>IF(AND(E22&gt;=1,C23&gt;='PRTF Scale Up Tool'!$B$5),Data!E22+1,IF(C23&gt;='PRTF Scale Up Tool'!$B$5,1,0))</f>
        <v>22</v>
      </c>
    </row>
    <row r="24" spans="1:5" x14ac:dyDescent="0.45">
      <c r="A24" s="1">
        <v>46844</v>
      </c>
      <c r="B24" s="5" t="str">
        <f>IF(OR(ISBLANK('PRTF Scale Up Tool'!$B$4),ISBLANK('PRTF Scale Up Tool'!$B$5),ISBLANK('PRTF Scale Up Tool'!$B$6),ISBLANK('PRTF Scale Up Tool'!$B$7)),"",IF(D24=0,'PRTF Scale Up Tool'!$B$4,IF(AND(D24=1,D23=0),'PRTF Scale Up Tool'!$B$4+'PRTF Scale Up Tool'!$B$9,IF(Data!B23+'PRTF Scale Up Tool'!$B$9&gt;='PRTF Scale Up Tool'!$B$5,'PRTF Scale Up Tool'!$B$5,Data!B23+'PRTF Scale Up Tool'!$B$9))))</f>
        <v/>
      </c>
      <c r="C24" s="5" t="str">
        <f>IF(OR(ISBLANK('PRTF Scale Up Tool'!$B$4),ISBLANK('PRTF Scale Up Tool'!$B$5),ISBLANK('PRTF Scale Up Tool'!$B$6),ISBLANK('PRTF Scale Up Tool'!$B$7)),"",IF(D24=0,'PRTF Scale Up Tool'!$B$4,IF(AND(D24=1,D23=0),'PRTF Scale Up Tool'!$B$4+'PRTF Scale Up Tool'!$B$7,IF(Data!B23+'PRTF Scale Up Tool'!$B$7&gt;='PRTF Scale Up Tool'!$B$5,'PRTF Scale Up Tool'!$B$5,Data!B23+'PRTF Scale Up Tool'!$B$7))))</f>
        <v/>
      </c>
      <c r="D24" s="4">
        <f>IF(A24&gt;='PRTF Scale Up Tool'!$B$6,1,0)</f>
        <v>1</v>
      </c>
      <c r="E24" s="4">
        <f>IF(AND(E23&gt;=1,C24&gt;='PRTF Scale Up Tool'!$B$5),Data!E23+1,IF(C24&gt;='PRTF Scale Up Tool'!$B$5,1,0))</f>
        <v>23</v>
      </c>
    </row>
    <row r="25" spans="1:5" x14ac:dyDescent="0.45">
      <c r="A25" s="1">
        <v>46874</v>
      </c>
      <c r="B25" s="5" t="str">
        <f>IF(OR(ISBLANK('PRTF Scale Up Tool'!$B$4),ISBLANK('PRTF Scale Up Tool'!$B$5),ISBLANK('PRTF Scale Up Tool'!$B$6),ISBLANK('PRTF Scale Up Tool'!$B$7)),"",IF(D25=0,'PRTF Scale Up Tool'!$B$4,IF(AND(D25=1,D24=0),'PRTF Scale Up Tool'!$B$4+'PRTF Scale Up Tool'!$B$9,IF(Data!B24+'PRTF Scale Up Tool'!$B$9&gt;='PRTF Scale Up Tool'!$B$5,'PRTF Scale Up Tool'!$B$5,Data!B24+'PRTF Scale Up Tool'!$B$9))))</f>
        <v/>
      </c>
      <c r="C25" s="5" t="str">
        <f>IF(OR(ISBLANK('PRTF Scale Up Tool'!$B$4),ISBLANK('PRTF Scale Up Tool'!$B$5),ISBLANK('PRTF Scale Up Tool'!$B$6),ISBLANK('PRTF Scale Up Tool'!$B$7)),"",IF(D25=0,'PRTF Scale Up Tool'!$B$4,IF(AND(D25=1,D24=0),'PRTF Scale Up Tool'!$B$4+'PRTF Scale Up Tool'!$B$7,IF(Data!B24+'PRTF Scale Up Tool'!$B$7&gt;='PRTF Scale Up Tool'!$B$5,'PRTF Scale Up Tool'!$B$5,Data!B24+'PRTF Scale Up Tool'!$B$7))))</f>
        <v/>
      </c>
      <c r="D25" s="4">
        <f>IF(A25&gt;='PRTF Scale Up Tool'!$B$6,1,0)</f>
        <v>1</v>
      </c>
      <c r="E25" s="4">
        <f>IF(AND(E24&gt;=1,C25&gt;='PRTF Scale Up Tool'!$B$5),Data!E24+1,IF(C25&gt;='PRTF Scale Up Tool'!$B$5,1,0))</f>
        <v>24</v>
      </c>
    </row>
    <row r="26" spans="1:5" x14ac:dyDescent="0.45">
      <c r="A26" s="1">
        <v>46905</v>
      </c>
      <c r="B26" s="5" t="str">
        <f>IF(OR(ISBLANK('PRTF Scale Up Tool'!$B$4),ISBLANK('PRTF Scale Up Tool'!$B$5),ISBLANK('PRTF Scale Up Tool'!$B$6),ISBLANK('PRTF Scale Up Tool'!$B$7)),"",IF(D26=0,'PRTF Scale Up Tool'!$B$4,IF(AND(D26=1,D25=0),'PRTF Scale Up Tool'!$B$4+'PRTF Scale Up Tool'!$B$9,IF(Data!B25+'PRTF Scale Up Tool'!$B$9&gt;='PRTF Scale Up Tool'!$B$5,'PRTF Scale Up Tool'!$B$5,Data!B25+'PRTF Scale Up Tool'!$B$9))))</f>
        <v/>
      </c>
      <c r="C26" s="5" t="str">
        <f>IF(OR(ISBLANK('PRTF Scale Up Tool'!$B$4),ISBLANK('PRTF Scale Up Tool'!$B$5),ISBLANK('PRTF Scale Up Tool'!$B$6),ISBLANK('PRTF Scale Up Tool'!$B$7)),"",IF(D26=0,'PRTF Scale Up Tool'!$B$4,IF(AND(D26=1,D25=0),'PRTF Scale Up Tool'!$B$4+'PRTF Scale Up Tool'!$B$7,IF(Data!B25+'PRTF Scale Up Tool'!$B$7&gt;='PRTF Scale Up Tool'!$B$5,'PRTF Scale Up Tool'!$B$5,Data!B25+'PRTF Scale Up Tool'!$B$7))))</f>
        <v/>
      </c>
      <c r="D26" s="4">
        <f>IF(A26&gt;='PRTF Scale Up Tool'!$B$6,1,0)</f>
        <v>1</v>
      </c>
      <c r="E26" s="4">
        <f>IF(AND(E25&gt;=1,C26&gt;='PRTF Scale Up Tool'!$B$5),Data!E25+1,IF(C26&gt;='PRTF Scale Up Tool'!$B$5,1,0))</f>
        <v>25</v>
      </c>
    </row>
  </sheetData>
  <sortState xmlns:xlrd2="http://schemas.microsoft.com/office/spreadsheetml/2017/richdata2" ref="A2:A26">
    <sortCondition ref="A1:A26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Purpose xmlns="66def90c-ce3e-4145-96d4-b202de1640e8" xsi:nil="true"/>
    <_ip_UnifiedCompliancePolicyProperties xmlns="http://schemas.microsoft.com/sharepoint/v3" xsi:nil="true"/>
    <lcf76f155ced4ddcb4097134ff3c332f xmlns="66def90c-ce3e-4145-96d4-b202de1640e8">
      <Terms xmlns="http://schemas.microsoft.com/office/infopath/2007/PartnerControls"/>
    </lcf76f155ced4ddcb4097134ff3c332f>
    <Source xmlns="66def90c-ce3e-4145-96d4-b202de1640e8">
      <Url xsi:nil="true"/>
      <Description xsi:nil="true"/>
    </Source>
    <TaxCatchAll xmlns="a2e90254-f432-4609-b391-4420a0d53e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D78898121B2142B49047172E1CCD71" ma:contentTypeVersion="19" ma:contentTypeDescription="Create a new document." ma:contentTypeScope="" ma:versionID="9a3a0169588a15b17d412f7d3cd84432">
  <xsd:schema xmlns:xsd="http://www.w3.org/2001/XMLSchema" xmlns:xs="http://www.w3.org/2001/XMLSchema" xmlns:p="http://schemas.microsoft.com/office/2006/metadata/properties" xmlns:ns1="http://schemas.microsoft.com/sharepoint/v3" xmlns:ns2="66def90c-ce3e-4145-96d4-b202de1640e8" xmlns:ns3="a2e90254-f432-4609-b391-4420a0d53ea9" targetNamespace="http://schemas.microsoft.com/office/2006/metadata/properties" ma:root="true" ma:fieldsID="00c02352a0925357fe5194a82e2b1578" ns1:_="" ns2:_="" ns3:_="">
    <xsd:import namespace="http://schemas.microsoft.com/sharepoint/v3"/>
    <xsd:import namespace="66def90c-ce3e-4145-96d4-b202de1640e8"/>
    <xsd:import namespace="a2e90254-f432-4609-b391-4420a0d53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Purpose" minOccurs="0"/>
                <xsd:element ref="ns2:Source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ef90c-ce3e-4145-96d4-b202de164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urpose" ma:index="12" nillable="true" ma:displayName="Purpose" ma:description="When, where, how the file was used" ma:format="Dropdown" ma:internalName="Purpose">
      <xsd:simpleType>
        <xsd:restriction base="dms:Note">
          <xsd:maxLength value="255"/>
        </xsd:restriction>
      </xsd:simpleType>
    </xsd:element>
    <xsd:element name="Source" ma:index="13" nillable="true" ma:displayName="Source" ma:format="Hyperlink" ma:internalName="Sourc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90254-f432-4609-b391-4420a0d53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4805e7b-6c6d-472e-b292-8e08a8d85005}" ma:internalName="TaxCatchAll" ma:showField="CatchAllData" ma:web="a2e90254-f432-4609-b391-4420a0d53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1448ED-D117-4DD6-88E7-750458B348F0}">
  <ds:schemaRefs>
    <ds:schemaRef ds:uri="66def90c-ce3e-4145-96d4-b202de1640e8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a2e90254-f432-4609-b391-4420a0d53ea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13F5B58-FB16-442B-9CE3-2050CDBFD5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419132-883B-4572-9EF5-7F03090912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def90c-ce3e-4145-96d4-b202de1640e8"/>
    <ds:schemaRef ds:uri="a2e90254-f432-4609-b391-4420a0d53e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PRTF Scale Up Tool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Naiman-Sessions, Miriam</dc:creator>
  <cp:lastModifiedBy>Ricker, Brad</cp:lastModifiedBy>
  <dcterms:created xsi:type="dcterms:W3CDTF">2026-02-09T21:54:51Z</dcterms:created>
  <dcterms:modified xsi:type="dcterms:W3CDTF">2026-02-23T17:06:08Z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0x010100EDD78898121B2142B49047172E1CCD71</vt:lpwstr>
  </property>
</Properties>
</file>