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5320\Documents\Invoicing Tools and Forms FY2020\"/>
    </mc:Choice>
  </mc:AlternateContent>
  <bookViews>
    <workbookView xWindow="0" yWindow="0" windowWidth="18090" windowHeight="69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C11" i="1"/>
  <c r="C10" i="1"/>
  <c r="C9" i="1"/>
  <c r="C15" i="1"/>
  <c r="C8" i="1" l="1"/>
  <c r="C14" i="1"/>
</calcChain>
</file>

<file path=xl/sharedStrings.xml><?xml version="1.0" encoding="utf-8"?>
<sst xmlns="http://schemas.openxmlformats.org/spreadsheetml/2006/main" count="34" uniqueCount="34">
  <si>
    <t>Holidays</t>
  </si>
  <si>
    <t>Mondays</t>
  </si>
  <si>
    <t>take the Mondays result and the Tusdays result and add them together to get # of units to enter in ICP</t>
  </si>
  <si>
    <t>Tuesdays</t>
  </si>
  <si>
    <t>Wednesdays</t>
  </si>
  <si>
    <t>Thursdays</t>
  </si>
  <si>
    <t>Fridays</t>
  </si>
  <si>
    <t>All rows linked to the date span</t>
  </si>
  <si>
    <t>Total days in date span</t>
  </si>
  <si>
    <t>Business days minus holidays</t>
  </si>
  <si>
    <t>Start Date</t>
  </si>
  <si>
    <t>End Date</t>
  </si>
  <si>
    <t>Services</t>
  </si>
  <si>
    <t>Will likely be more info than you need, but only use what you need</t>
  </si>
  <si>
    <t>4th of July</t>
  </si>
  <si>
    <t>Labor Day</t>
  </si>
  <si>
    <t>Memorial Day</t>
  </si>
  <si>
    <t>Christmas</t>
  </si>
  <si>
    <t>New Year's Day</t>
  </si>
  <si>
    <t>President's Day</t>
  </si>
  <si>
    <t>Columbus Day</t>
  </si>
  <si>
    <t>Veteran's Day</t>
  </si>
  <si>
    <t>Thanksgiving</t>
  </si>
  <si>
    <t>This toolbox will accommodate how to calculate people who do not attend 5 days a week</t>
  </si>
  <si>
    <t>TOOLBOX TO CALCULATE DAYS OF SERVICE FOR DAILY CONGREGATE SERVICES</t>
  </si>
  <si>
    <t>Martin Luther King Jr. Day</t>
  </si>
  <si>
    <t>SE Small Grp Empl</t>
  </si>
  <si>
    <t>Day Activities,</t>
  </si>
  <si>
    <t>Retirement,</t>
  </si>
  <si>
    <t xml:space="preserve">As an example, if calculating units for Retirement for someone who goes Mondays and Tuesdays, </t>
  </si>
  <si>
    <t>Enter date span</t>
  </si>
  <si>
    <t>Total Business days</t>
  </si>
  <si>
    <t>Assisted Living</t>
  </si>
  <si>
    <t>Use this row to calculate days of Assisted Living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</si>
</sst>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14" fontId="2" fillId="2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Protection="1"/>
    <xf numFmtId="0" fontId="4" fillId="0" borderId="0" xfId="0" applyFont="1" applyAlignment="1" applyProtection="1">
      <alignment horizontal="right"/>
    </xf>
    <xf numFmtId="0" fontId="0" fillId="5" borderId="0" xfId="0" applyFill="1" applyProtection="1"/>
    <xf numFmtId="0" fontId="3" fillId="0" borderId="0" xfId="0" applyFont="1" applyProtection="1"/>
    <xf numFmtId="14" fontId="0" fillId="5" borderId="0" xfId="0" applyNumberFormat="1" applyFill="1" applyProtection="1"/>
    <xf numFmtId="0" fontId="1" fillId="4" borderId="0" xfId="0" applyFont="1" applyFill="1" applyProtection="1"/>
    <xf numFmtId="0" fontId="2" fillId="4" borderId="0" xfId="0" applyFont="1" applyFill="1" applyProtection="1"/>
    <xf numFmtId="0" fontId="2" fillId="4" borderId="0" xfId="0" applyFont="1" applyFill="1" applyAlignment="1" applyProtection="1">
      <alignment horizontal="center"/>
    </xf>
    <xf numFmtId="0" fontId="1" fillId="4" borderId="0" xfId="0" applyFont="1" applyFill="1" applyAlignment="1" applyProtection="1">
      <alignment wrapText="1"/>
    </xf>
    <xf numFmtId="14" fontId="0" fillId="0" borderId="0" xfId="0" applyNumberFormat="1" applyProtection="1"/>
    <xf numFmtId="0" fontId="2" fillId="3" borderId="0" xfId="0" applyFont="1" applyFill="1" applyAlignment="1" applyProtection="1">
      <alignment horizontal="center" vertical="center" wrapText="1"/>
    </xf>
    <xf numFmtId="0" fontId="1" fillId="3" borderId="0" xfId="0" applyFont="1" applyFill="1" applyAlignment="1" applyProtection="1">
      <alignment wrapText="1"/>
    </xf>
    <xf numFmtId="0" fontId="2" fillId="3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4" zoomScale="90" zoomScaleNormal="90" workbookViewId="0">
      <selection activeCell="G15" sqref="G15"/>
    </sheetView>
  </sheetViews>
  <sheetFormatPr defaultRowHeight="15" x14ac:dyDescent="0.25"/>
  <cols>
    <col min="1" max="1" width="20.5703125" customWidth="1"/>
    <col min="2" max="2" width="17.85546875" customWidth="1"/>
    <col min="3" max="3" width="17.140625" customWidth="1"/>
    <col min="4" max="4" width="3" customWidth="1"/>
    <col min="5" max="5" width="11.85546875" customWidth="1"/>
    <col min="6" max="6" width="23.7109375" customWidth="1"/>
  </cols>
  <sheetData>
    <row r="1" spans="1:13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3" ht="18.75" x14ac:dyDescent="0.3">
      <c r="A2" s="7"/>
      <c r="B2" s="8" t="s">
        <v>24</v>
      </c>
      <c r="C2" s="7"/>
      <c r="D2" s="7"/>
      <c r="E2" s="7"/>
      <c r="F2" s="7"/>
      <c r="G2" s="7"/>
      <c r="H2" s="7"/>
      <c r="I2" s="7"/>
      <c r="J2" s="7"/>
      <c r="K2" s="7"/>
    </row>
    <row r="3" spans="1:13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ht="18.75" x14ac:dyDescent="0.3">
      <c r="A4" s="9"/>
      <c r="B4" s="9"/>
      <c r="C4" s="10" t="s">
        <v>30</v>
      </c>
      <c r="D4" s="9"/>
      <c r="E4" s="11" t="s">
        <v>0</v>
      </c>
      <c r="F4" s="11"/>
      <c r="G4" s="7"/>
      <c r="H4" s="7"/>
      <c r="I4" s="7"/>
      <c r="J4" s="7"/>
      <c r="K4" s="7"/>
      <c r="L4" s="6"/>
      <c r="M4" s="6"/>
    </row>
    <row r="5" spans="1:13" ht="18.75" x14ac:dyDescent="0.3">
      <c r="A5" s="9"/>
      <c r="B5" s="12" t="s">
        <v>10</v>
      </c>
      <c r="C5" s="5">
        <v>43647</v>
      </c>
      <c r="D5" s="9"/>
      <c r="E5" s="13">
        <v>43650</v>
      </c>
      <c r="F5" s="11" t="s">
        <v>14</v>
      </c>
      <c r="G5" s="7"/>
      <c r="H5" s="7"/>
      <c r="I5" s="7"/>
      <c r="J5" s="7"/>
      <c r="K5" s="7"/>
      <c r="L5" s="6"/>
      <c r="M5" s="6"/>
    </row>
    <row r="6" spans="1:13" ht="18.75" x14ac:dyDescent="0.3">
      <c r="A6" s="9"/>
      <c r="B6" s="12" t="s">
        <v>11</v>
      </c>
      <c r="C6" s="5">
        <v>44012</v>
      </c>
      <c r="D6" s="9"/>
      <c r="E6" s="13">
        <v>43710</v>
      </c>
      <c r="F6" s="11" t="s">
        <v>15</v>
      </c>
      <c r="G6" s="7"/>
      <c r="H6" s="7"/>
      <c r="I6" s="7"/>
      <c r="J6" s="7"/>
      <c r="K6" s="7"/>
      <c r="L6" s="6"/>
      <c r="M6" s="6"/>
    </row>
    <row r="7" spans="1:13" ht="18.75" x14ac:dyDescent="0.3">
      <c r="A7" s="9"/>
      <c r="B7" s="9"/>
      <c r="C7" s="9"/>
      <c r="D7" s="9"/>
      <c r="E7" s="13">
        <v>43752</v>
      </c>
      <c r="F7" s="11" t="s">
        <v>20</v>
      </c>
      <c r="G7" s="7"/>
      <c r="H7" s="7"/>
      <c r="I7" s="7"/>
      <c r="J7" s="7"/>
      <c r="K7" s="7"/>
      <c r="L7" s="6"/>
      <c r="M7" s="6"/>
    </row>
    <row r="8" spans="1:13" ht="18.75" x14ac:dyDescent="0.3">
      <c r="A8" s="14"/>
      <c r="B8" s="14" t="s">
        <v>1</v>
      </c>
      <c r="C8" s="15">
        <f>INT((WEEKDAY(C5-2)-C5+C6)/7)</f>
        <v>53</v>
      </c>
      <c r="D8" s="9"/>
      <c r="E8" s="13">
        <v>43780</v>
      </c>
      <c r="F8" s="11" t="s">
        <v>21</v>
      </c>
      <c r="G8" s="7" t="s">
        <v>7</v>
      </c>
      <c r="H8" s="7"/>
      <c r="I8" s="7"/>
      <c r="J8" s="7"/>
      <c r="K8" s="7"/>
      <c r="L8" s="6"/>
      <c r="M8" s="6"/>
    </row>
    <row r="9" spans="1:13" ht="18.75" x14ac:dyDescent="0.3">
      <c r="A9" s="14"/>
      <c r="B9" s="14" t="s">
        <v>3</v>
      </c>
      <c r="C9" s="15">
        <f>INT((WEEKDAY(C5-3)-C5+C6)/7)</f>
        <v>53</v>
      </c>
      <c r="D9" s="9"/>
      <c r="E9" s="13">
        <v>43797</v>
      </c>
      <c r="F9" s="11" t="s">
        <v>22</v>
      </c>
      <c r="G9" s="7" t="s">
        <v>13</v>
      </c>
      <c r="H9" s="7"/>
      <c r="I9" s="7"/>
      <c r="J9" s="7"/>
      <c r="K9" s="7"/>
      <c r="L9" s="6"/>
      <c r="M9" s="6"/>
    </row>
    <row r="10" spans="1:13" ht="17.25" customHeight="1" x14ac:dyDescent="0.3">
      <c r="A10" s="16" t="s">
        <v>27</v>
      </c>
      <c r="B10" s="14" t="s">
        <v>4</v>
      </c>
      <c r="C10" s="15">
        <f>INT((WEEKDAY(C5-4)-C5+C6)/7)</f>
        <v>52</v>
      </c>
      <c r="D10" s="9"/>
      <c r="E10" s="13">
        <v>43824</v>
      </c>
      <c r="F10" s="11" t="s">
        <v>17</v>
      </c>
      <c r="G10" s="7" t="s">
        <v>29</v>
      </c>
      <c r="H10" s="7"/>
      <c r="I10" s="7"/>
      <c r="J10" s="7"/>
      <c r="K10" s="7"/>
      <c r="L10" s="6"/>
      <c r="M10" s="6"/>
    </row>
    <row r="11" spans="1:13" ht="17.25" customHeight="1" x14ac:dyDescent="0.3">
      <c r="A11" s="16" t="s">
        <v>28</v>
      </c>
      <c r="B11" s="14" t="s">
        <v>5</v>
      </c>
      <c r="C11" s="15">
        <f>INT((WEEKDAY(C5-5)-C5+C6)/7)</f>
        <v>52</v>
      </c>
      <c r="D11" s="9"/>
      <c r="E11" s="13">
        <v>43831</v>
      </c>
      <c r="F11" s="11" t="s">
        <v>18</v>
      </c>
      <c r="G11" s="7"/>
      <c r="H11" s="7" t="s">
        <v>2</v>
      </c>
      <c r="I11" s="7"/>
      <c r="J11" s="7"/>
      <c r="K11" s="7"/>
      <c r="L11" s="6"/>
      <c r="M11" s="6"/>
    </row>
    <row r="12" spans="1:13" ht="18" customHeight="1" x14ac:dyDescent="0.3">
      <c r="A12" s="16" t="s">
        <v>26</v>
      </c>
      <c r="B12" s="14" t="s">
        <v>6</v>
      </c>
      <c r="C12" s="15">
        <f>INT((WEEKDAY(C5-6)-C5+C6)/7)</f>
        <v>52</v>
      </c>
      <c r="D12" s="9"/>
      <c r="E12" s="13">
        <v>43850</v>
      </c>
      <c r="F12" s="11" t="s">
        <v>25</v>
      </c>
      <c r="G12" s="7"/>
      <c r="H12" s="7"/>
      <c r="I12" s="7"/>
      <c r="J12" s="7"/>
      <c r="K12" s="7"/>
      <c r="L12" s="6"/>
      <c r="M12" s="6"/>
    </row>
    <row r="13" spans="1:13" ht="15" customHeight="1" x14ac:dyDescent="0.3">
      <c r="A13" s="16" t="s">
        <v>12</v>
      </c>
      <c r="B13" s="14"/>
      <c r="C13" s="15"/>
      <c r="D13" s="9"/>
      <c r="E13" s="13">
        <v>43878</v>
      </c>
      <c r="F13" s="11" t="s">
        <v>19</v>
      </c>
      <c r="G13" s="7" t="s">
        <v>23</v>
      </c>
      <c r="H13" s="7"/>
      <c r="I13" s="7"/>
      <c r="J13" s="7"/>
      <c r="K13" s="7"/>
      <c r="L13" s="6"/>
      <c r="M13" s="6"/>
    </row>
    <row r="14" spans="1:13" ht="40.5" customHeight="1" x14ac:dyDescent="0.3">
      <c r="A14" s="14"/>
      <c r="B14" s="17" t="s">
        <v>31</v>
      </c>
      <c r="C14" s="15">
        <f>NETWORKDAYS(C5,C6,1)</f>
        <v>262</v>
      </c>
      <c r="D14" s="9"/>
      <c r="E14" s="13">
        <v>43976</v>
      </c>
      <c r="F14" s="11" t="s">
        <v>16</v>
      </c>
      <c r="G14" s="7"/>
      <c r="H14" s="7"/>
      <c r="I14" s="7"/>
      <c r="J14" s="7"/>
      <c r="K14" s="7"/>
      <c r="L14" s="6"/>
      <c r="M14" s="6"/>
    </row>
    <row r="15" spans="1:13" ht="57.75" customHeight="1" x14ac:dyDescent="0.3">
      <c r="A15" s="14"/>
      <c r="B15" s="17" t="s">
        <v>9</v>
      </c>
      <c r="C15" s="15">
        <f>NETWORKDAYS.INTL(C5,C6,1,E5:E19)</f>
        <v>252</v>
      </c>
      <c r="D15" s="9"/>
      <c r="E15" s="18"/>
      <c r="F15" s="7"/>
      <c r="G15" s="7"/>
      <c r="H15" s="7"/>
      <c r="I15" s="7"/>
      <c r="J15" s="7"/>
      <c r="K15" s="7"/>
      <c r="L15" s="6"/>
      <c r="M15" s="6"/>
    </row>
    <row r="16" spans="1:13" ht="18.75" x14ac:dyDescent="0.3">
      <c r="A16" s="9"/>
      <c r="B16" s="9"/>
      <c r="C16" s="8"/>
      <c r="D16" s="9"/>
      <c r="E16" s="18"/>
      <c r="F16" s="7"/>
      <c r="G16" s="7"/>
      <c r="H16" s="7"/>
      <c r="I16" s="7"/>
      <c r="J16" s="7"/>
      <c r="K16" s="7"/>
      <c r="L16" s="6"/>
      <c r="M16" s="6"/>
    </row>
    <row r="17" spans="1:13" ht="40.5" customHeight="1" x14ac:dyDescent="0.3">
      <c r="A17" s="19" t="s">
        <v>32</v>
      </c>
      <c r="B17" s="20" t="s">
        <v>8</v>
      </c>
      <c r="C17" s="21">
        <f>C6-C5+1</f>
        <v>366</v>
      </c>
      <c r="D17" s="9"/>
      <c r="E17" s="18"/>
      <c r="F17" s="7"/>
      <c r="G17" s="7" t="s">
        <v>33</v>
      </c>
      <c r="H17" s="7"/>
      <c r="I17" s="7"/>
      <c r="J17" s="7"/>
      <c r="K17" s="7"/>
      <c r="L17" s="6"/>
      <c r="M17" s="6"/>
    </row>
    <row r="18" spans="1:13" x14ac:dyDescent="0.25">
      <c r="E18" s="1"/>
    </row>
    <row r="19" spans="1:13" x14ac:dyDescent="0.25">
      <c r="B19" s="2"/>
      <c r="C19" s="2"/>
      <c r="D19" s="2"/>
      <c r="E19" s="3"/>
      <c r="F19" s="2"/>
    </row>
    <row r="20" spans="1:13" x14ac:dyDescent="0.25">
      <c r="B20" s="2"/>
      <c r="C20" s="2"/>
      <c r="D20" s="2"/>
      <c r="E20" s="2"/>
      <c r="F20" s="2"/>
    </row>
    <row r="21" spans="1:13" x14ac:dyDescent="0.25">
      <c r="B21" s="2"/>
      <c r="C21" s="2"/>
      <c r="D21" s="2"/>
      <c r="E21" s="2"/>
      <c r="F21" s="2"/>
    </row>
    <row r="22" spans="1:13" x14ac:dyDescent="0.25">
      <c r="B22" s="2"/>
      <c r="C22" s="2"/>
      <c r="D22" s="2"/>
      <c r="E22" s="4"/>
      <c r="F22" s="2"/>
    </row>
    <row r="23" spans="1:13" x14ac:dyDescent="0.25">
      <c r="B23" s="2"/>
      <c r="C23" s="2"/>
      <c r="D23" s="2"/>
      <c r="E23" s="4"/>
      <c r="F23" s="2"/>
    </row>
    <row r="24" spans="1:13" x14ac:dyDescent="0.25">
      <c r="B24" s="2"/>
      <c r="C24" s="2"/>
      <c r="D24" s="2"/>
      <c r="E24" s="4"/>
      <c r="F24" s="2"/>
    </row>
  </sheetData>
  <sheetProtection algorithmName="SHA-512" hashValue="HbVKEIy3LOqLL6vNTactStlh/dNR10W8vowOZRlTdrK2Fs8L0xPzWGybHiDTaCDVXW8Bm9HfoRB+XqX7z4e6FQ==" saltValue="uW33KIgK72TfdNVZtipW8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Montana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dphhs</dc:creator>
  <cp:lastModifiedBy>dphhs</cp:lastModifiedBy>
  <dcterms:created xsi:type="dcterms:W3CDTF">2019-01-17T19:32:00Z</dcterms:created>
  <dcterms:modified xsi:type="dcterms:W3CDTF">2019-07-12T18:05:35Z</dcterms:modified>
</cp:coreProperties>
</file>